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\Desktop\"/>
    </mc:Choice>
  </mc:AlternateContent>
  <bookViews>
    <workbookView xWindow="0" yWindow="0" windowWidth="16392" windowHeight="5784" activeTab="2"/>
  </bookViews>
  <sheets>
    <sheet name="Maestrías CTI" sheetId="6" r:id="rId1"/>
    <sheet name="Maestrias Educación" sheetId="7" r:id="rId2"/>
    <sheet name="Doctorado CTI" sheetId="8" r:id="rId3"/>
    <sheet name="Doctorado Educación" sheetId="9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9" l="1"/>
  <c r="J10" i="9"/>
  <c r="W9" i="9"/>
  <c r="J9" i="9"/>
  <c r="W8" i="9"/>
  <c r="J8" i="9"/>
  <c r="W7" i="9"/>
  <c r="J7" i="9"/>
  <c r="W14" i="8"/>
  <c r="J14" i="8"/>
  <c r="W13" i="8"/>
  <c r="J13" i="8"/>
  <c r="W12" i="8"/>
  <c r="J12" i="8"/>
  <c r="W11" i="8"/>
  <c r="J11" i="8"/>
  <c r="W10" i="8"/>
  <c r="J10" i="8"/>
  <c r="W9" i="8"/>
  <c r="J9" i="8"/>
  <c r="W8" i="8"/>
  <c r="J8" i="8"/>
  <c r="W7" i="8"/>
  <c r="J7" i="8"/>
  <c r="S16" i="7"/>
  <c r="J16" i="7"/>
  <c r="S15" i="7"/>
  <c r="J15" i="7"/>
  <c r="S14" i="7"/>
  <c r="J14" i="7"/>
  <c r="S13" i="7"/>
  <c r="J13" i="7"/>
  <c r="S12" i="7"/>
  <c r="J12" i="7"/>
  <c r="S11" i="7"/>
  <c r="J11" i="7"/>
  <c r="S10" i="7"/>
  <c r="J10" i="7"/>
  <c r="S9" i="7"/>
  <c r="J9" i="7"/>
  <c r="S8" i="7"/>
  <c r="J8" i="7"/>
  <c r="S7" i="7"/>
  <c r="J7" i="7"/>
  <c r="S36" i="6"/>
  <c r="J36" i="6"/>
  <c r="S35" i="6"/>
  <c r="J35" i="6"/>
  <c r="S34" i="6"/>
  <c r="J34" i="6"/>
  <c r="S33" i="6"/>
  <c r="J33" i="6"/>
  <c r="S31" i="6"/>
  <c r="J31" i="6"/>
  <c r="S30" i="6"/>
  <c r="J30" i="6"/>
  <c r="S29" i="6"/>
  <c r="J29" i="6"/>
  <c r="S28" i="6"/>
  <c r="J28" i="6"/>
  <c r="S27" i="6"/>
  <c r="J27" i="6"/>
  <c r="S26" i="6"/>
  <c r="J26" i="6"/>
  <c r="S25" i="6"/>
  <c r="J25" i="6"/>
  <c r="S24" i="6"/>
  <c r="J24" i="6"/>
  <c r="S23" i="6"/>
  <c r="J23" i="6"/>
  <c r="S22" i="6"/>
  <c r="J22" i="6"/>
  <c r="S21" i="6"/>
  <c r="J21" i="6"/>
  <c r="S20" i="6"/>
  <c r="J20" i="6"/>
  <c r="S19" i="6"/>
  <c r="J19" i="6"/>
  <c r="S18" i="6"/>
  <c r="J18" i="6"/>
  <c r="S17" i="6"/>
  <c r="J17" i="6"/>
  <c r="S16" i="6"/>
  <c r="J16" i="6"/>
  <c r="S15" i="6"/>
  <c r="J15" i="6"/>
  <c r="S14" i="6"/>
  <c r="J14" i="6"/>
  <c r="S13" i="6"/>
  <c r="J13" i="6"/>
  <c r="S12" i="6"/>
  <c r="J12" i="6"/>
  <c r="S11" i="6"/>
  <c r="J11" i="6"/>
  <c r="S10" i="6"/>
  <c r="J10" i="6"/>
  <c r="S9" i="6"/>
  <c r="J9" i="6"/>
  <c r="S8" i="6"/>
  <c r="J8" i="6"/>
  <c r="S7" i="6"/>
  <c r="J7" i="6"/>
</calcChain>
</file>

<file path=xl/sharedStrings.xml><?xml version="1.0" encoding="utf-8"?>
<sst xmlns="http://schemas.openxmlformats.org/spreadsheetml/2006/main" count="571" uniqueCount="243">
  <si>
    <t>QS</t>
  </si>
  <si>
    <t>THE</t>
  </si>
  <si>
    <t>ARWU</t>
  </si>
  <si>
    <t>Promedio</t>
  </si>
  <si>
    <t>Puntos Rankings generales</t>
  </si>
  <si>
    <t>Puntos Ranking Broad Subject</t>
  </si>
  <si>
    <t>Evaluación Socioeconómica</t>
  </si>
  <si>
    <t>Estudios Secundarios</t>
  </si>
  <si>
    <t>Idioma del Programa de Estudio</t>
  </si>
  <si>
    <t>Idioma del país de destino</t>
  </si>
  <si>
    <t>Carnet Indígena</t>
  </si>
  <si>
    <t>Total Puntos</t>
  </si>
  <si>
    <t xml:space="preserve">Universidad </t>
  </si>
  <si>
    <t>Código de Postulación</t>
  </si>
  <si>
    <t>Maestrías para Profesionales en CyT</t>
  </si>
  <si>
    <t>N°</t>
  </si>
  <si>
    <t>Nombres y Apellidos</t>
  </si>
  <si>
    <t>BCAL07-2</t>
  </si>
  <si>
    <t>Ayala, Camila Belén</t>
  </si>
  <si>
    <t>BCAL07-6</t>
  </si>
  <si>
    <t>Mereles, Francisco Regis</t>
  </si>
  <si>
    <t>BCAL07-16</t>
  </si>
  <si>
    <t>Ros López, Patricia Maria Gabriela</t>
  </si>
  <si>
    <t>BCAL07-23</t>
  </si>
  <si>
    <t>Rassl Ocampos, Franz Pierre</t>
  </si>
  <si>
    <t>BCAL07-28</t>
  </si>
  <si>
    <t>Bernal, Gabriela Alicia</t>
  </si>
  <si>
    <t>BCAL07-31</t>
  </si>
  <si>
    <t>Aquino , Andrés Ubildo</t>
  </si>
  <si>
    <t>BCAL07-33</t>
  </si>
  <si>
    <t>BCAL07-48</t>
  </si>
  <si>
    <t>Buzó Alarcón, Mauricio Javier</t>
  </si>
  <si>
    <t>BCAL07-103</t>
  </si>
  <si>
    <t>Ribeiro Bacigalupo, Carla Andrea</t>
  </si>
  <si>
    <t>BCAL07-115</t>
  </si>
  <si>
    <t>Moran Ugaldea, Diego Eduardo</t>
  </si>
  <si>
    <t>BCAL07-120</t>
  </si>
  <si>
    <t>Ibarra Martínez, Enrique Daniel</t>
  </si>
  <si>
    <t>BCAL07-153</t>
  </si>
  <si>
    <t>Ojeda Ayala, Maria Gloria</t>
  </si>
  <si>
    <t>BCAL07-174</t>
  </si>
  <si>
    <t>Acuña, María Paz</t>
  </si>
  <si>
    <t>BCAL07-189</t>
  </si>
  <si>
    <t>Picaso, Andrea Mercedes</t>
  </si>
  <si>
    <t>BCAL07-192</t>
  </si>
  <si>
    <t>Núñez Marecos, Edgar David</t>
  </si>
  <si>
    <t>BCAL07-200</t>
  </si>
  <si>
    <t>Adorno, Angélica</t>
  </si>
  <si>
    <t>BCAL07-206</t>
  </si>
  <si>
    <t>Insfrán Chenú, Tania Noemí</t>
  </si>
  <si>
    <t>BCAL07-233</t>
  </si>
  <si>
    <t>Chamorro Correa, Jorge Giuliano</t>
  </si>
  <si>
    <t>BCAL07-250</t>
  </si>
  <si>
    <t>Ríos, Linda</t>
  </si>
  <si>
    <t>BCAL07-270</t>
  </si>
  <si>
    <t>Martínez, César Manuel</t>
  </si>
  <si>
    <t>BCAL07-280</t>
  </si>
  <si>
    <t>Miret, María Lilian</t>
  </si>
  <si>
    <t>BCAL07-317</t>
  </si>
  <si>
    <t>Ferreira Ferreiro, María</t>
  </si>
  <si>
    <t>BCAL07-339</t>
  </si>
  <si>
    <t>Cainzos Garcia, Federico Jesus Maria</t>
  </si>
  <si>
    <t>BCAL07-352</t>
  </si>
  <si>
    <t>Portillo , Mauricio Rafael</t>
  </si>
  <si>
    <t>BCAL07-356</t>
  </si>
  <si>
    <t>Ayala, César Javier</t>
  </si>
  <si>
    <t>BCAL07-357</t>
  </si>
  <si>
    <t>Gimenez, Leticia Carolina</t>
  </si>
  <si>
    <t>BCAL07-373</t>
  </si>
  <si>
    <t>Insfrán, Susana Beatriz</t>
  </si>
  <si>
    <t>BCAL07-378</t>
  </si>
  <si>
    <t>Giménez Alarcón, Fátima María</t>
  </si>
  <si>
    <t>BCAL07-379</t>
  </si>
  <si>
    <t>Krauch, Christian Martin</t>
  </si>
  <si>
    <t>BCAL07-395</t>
  </si>
  <si>
    <t>Duarte , María José</t>
  </si>
  <si>
    <t>The University of Melbourne</t>
  </si>
  <si>
    <t>The University of Western Australia</t>
  </si>
  <si>
    <t>Master of Engineering Management</t>
  </si>
  <si>
    <t>Programa</t>
  </si>
  <si>
    <t>Maestría en Biotecnología</t>
  </si>
  <si>
    <t>Master of Agricultural Science (Animal</t>
  </si>
  <si>
    <t>Maestría en Estudios del Desarrollo</t>
  </si>
  <si>
    <t>Master in Applied Linguistics</t>
  </si>
  <si>
    <t>Master en Information Technology</t>
  </si>
  <si>
    <t>Master of Biotechnology</t>
  </si>
  <si>
    <t>Master of Entrepreneurship</t>
  </si>
  <si>
    <t>Master of Engineering (Structural)</t>
  </si>
  <si>
    <t>Master of Public Health</t>
  </si>
  <si>
    <t>Master of Public Policy and Management</t>
  </si>
  <si>
    <t>Master en Políticas Públicas y Gestión</t>
  </si>
  <si>
    <t>Master of Information Technology</t>
  </si>
  <si>
    <t>Master of Development Studies</t>
  </si>
  <si>
    <t>Master in Energy and Resources Law</t>
  </si>
  <si>
    <t>Master of Arts and Cultural Management</t>
  </si>
  <si>
    <t>Master en Estudios de Desarrollo</t>
  </si>
  <si>
    <t>Master of Agricultural Sciences</t>
  </si>
  <si>
    <t>Master en Ingeniería Ambiental</t>
  </si>
  <si>
    <t>Master of Engineering (Civil)</t>
  </si>
  <si>
    <t>C.I</t>
  </si>
  <si>
    <t>Criterios Generales</t>
  </si>
  <si>
    <t>Criterios de Desempate</t>
  </si>
  <si>
    <t>Egresados de Colegios Públicos</t>
  </si>
  <si>
    <t>Quinto Criterio</t>
  </si>
  <si>
    <t>Ingeniería y Tecnología</t>
  </si>
  <si>
    <t>Médicina y Salud</t>
  </si>
  <si>
    <t>Ciencias Naturales</t>
  </si>
  <si>
    <t>Ciencias Agrícolas</t>
  </si>
  <si>
    <t>Ciencias Sociales Exepto Educación</t>
  </si>
  <si>
    <t>BCAL07-5</t>
  </si>
  <si>
    <t>BCAL07-30</t>
  </si>
  <si>
    <t>BCAL07-84</t>
  </si>
  <si>
    <t>Villalba, Jorge Ariel</t>
  </si>
  <si>
    <t>BCAL07-172</t>
  </si>
  <si>
    <t>Miños Jara, Maria Del Carmen</t>
  </si>
  <si>
    <t>BCAL07-175</t>
  </si>
  <si>
    <t>Zalimben, Maura Judith</t>
  </si>
  <si>
    <t>BCAL07-241</t>
  </si>
  <si>
    <t>Moreno, María José</t>
  </si>
  <si>
    <t>BCAL07-298</t>
  </si>
  <si>
    <t>Benítez, Heber Huber</t>
  </si>
  <si>
    <t>BCAL07-325</t>
  </si>
  <si>
    <t>Rautenberg, Maria Lidia</t>
  </si>
  <si>
    <t>BCAL07-362</t>
  </si>
  <si>
    <t>Ramirez Cardozo, Ivan Federico</t>
  </si>
  <si>
    <t>Master of Education (Educational Management and Leadership)</t>
  </si>
  <si>
    <t>Master of Education (TESOL)</t>
  </si>
  <si>
    <t>Maestría en Educación</t>
  </si>
  <si>
    <t>Master en Educación</t>
  </si>
  <si>
    <t>Master of TESOL.</t>
  </si>
  <si>
    <t>The University of Sydney</t>
  </si>
  <si>
    <t>University of Zurich</t>
  </si>
  <si>
    <t>BCAL07-41</t>
  </si>
  <si>
    <t>Chávez, Marcelo Eduardo</t>
  </si>
  <si>
    <t>BCAL07-118</t>
  </si>
  <si>
    <t>Zaracho , Nathalia Helena</t>
  </si>
  <si>
    <t>BCAL07-121</t>
  </si>
  <si>
    <t>Avalos Céspedes, Amaias Maria Elizabeth</t>
  </si>
  <si>
    <t>BCAL07-129</t>
  </si>
  <si>
    <t>Llamosas, Maria Cecilia</t>
  </si>
  <si>
    <t>BCAL07-248</t>
  </si>
  <si>
    <t>Cabañas, Lourdes Verónica</t>
  </si>
  <si>
    <t>BCAL07-326</t>
  </si>
  <si>
    <t>Noguera, Liz Paola</t>
  </si>
  <si>
    <t>BCAL07-347</t>
  </si>
  <si>
    <t>BCAL07-386</t>
  </si>
  <si>
    <t>Sosa Argaña, Diego Martín José</t>
  </si>
  <si>
    <t>Datos Generales del Postulante</t>
  </si>
  <si>
    <t>Rankings generales- A</t>
  </si>
  <si>
    <t>B</t>
  </si>
  <si>
    <t>Posición en Ranking by Broad Subject QS</t>
  </si>
  <si>
    <t>C</t>
  </si>
  <si>
    <t>D</t>
  </si>
  <si>
    <t>E</t>
  </si>
  <si>
    <t>F</t>
  </si>
  <si>
    <t>G</t>
  </si>
  <si>
    <t>1: Rankings generales</t>
  </si>
  <si>
    <t xml:space="preserve"> Criterio 2</t>
  </si>
  <si>
    <t xml:space="preserve"> Criterio 3</t>
  </si>
  <si>
    <t xml:space="preserve"> Criterio 4</t>
  </si>
  <si>
    <t>No cuenten con estudios de grado y/o postgrado realizados en el exterior</t>
  </si>
  <si>
    <t>Áreas de las Ciencias</t>
  </si>
  <si>
    <t>Humanidades: subáreas: Diseño y Aquitectura</t>
  </si>
  <si>
    <t>Maestrías para Profesionales en Educación</t>
  </si>
  <si>
    <t>BCAL07-97</t>
  </si>
  <si>
    <t>BCAL07-364</t>
  </si>
  <si>
    <t>Tatter Olazar, Javier Osvaldo</t>
  </si>
  <si>
    <t>University College London</t>
  </si>
  <si>
    <t>Universidad Autónoma de Barcelona</t>
  </si>
  <si>
    <t>Doctorado en Educación</t>
  </si>
  <si>
    <t>Doctorado en Psicología de la Comunicación y Cambio</t>
  </si>
  <si>
    <t>H</t>
  </si>
  <si>
    <t>Categorización del PRONI</t>
  </si>
  <si>
    <t>Nivel 1</t>
  </si>
  <si>
    <t>Candidato</t>
  </si>
  <si>
    <t>Tutor/Dir. De tesis en Google Scholer</t>
  </si>
  <si>
    <t>H-índex 10-19</t>
  </si>
  <si>
    <t>H-índex 20 o más</t>
  </si>
  <si>
    <t>Doctorado en Ciencias Tecnología e Innvocación</t>
  </si>
  <si>
    <t>Criterios Adicionales p/doctorado</t>
  </si>
  <si>
    <t>Doctorado en Ingeniería y Ciencias Aplicadas</t>
  </si>
  <si>
    <t>Doctorado en Salud publica Especialidad Epidemiologia</t>
  </si>
  <si>
    <t>Science and Technology Policy Studies PhD</t>
  </si>
  <si>
    <t>PhD Epidemiology and Biostatistics</t>
  </si>
  <si>
    <t>Doctorat Infectiologie</t>
  </si>
  <si>
    <t>PhD in Biological Sciences</t>
  </si>
  <si>
    <t>University of Barcelona</t>
  </si>
  <si>
    <t>Université Paris-Sud</t>
  </si>
  <si>
    <t>University of Sussex</t>
  </si>
  <si>
    <t>Université Paris Diderot - Paris 7</t>
  </si>
  <si>
    <t>University of Leeds</t>
  </si>
  <si>
    <t>X</t>
  </si>
  <si>
    <t>Vera, Heidy María</t>
  </si>
  <si>
    <t>N/A</t>
  </si>
  <si>
    <t>Master of Environmental Engineering</t>
  </si>
  <si>
    <t>The University of Zurich</t>
  </si>
  <si>
    <t>Master of Education</t>
  </si>
  <si>
    <t>Doctorado en Biotecnología</t>
  </si>
  <si>
    <t>PhD in Education</t>
  </si>
  <si>
    <t>Fleitas, Enrique Javier</t>
  </si>
  <si>
    <t>Master of Agriculture</t>
  </si>
  <si>
    <t>Doctorado de Biotecnología de la Universidad de Barcelona</t>
  </si>
  <si>
    <t>BCAL07-14</t>
  </si>
  <si>
    <t>Espinola, Dario Alejandro</t>
  </si>
  <si>
    <t>BCAL07-22</t>
  </si>
  <si>
    <t>Parra Zacarías, Rocío Margarita</t>
  </si>
  <si>
    <t>Master of Engineering management</t>
  </si>
  <si>
    <t>BCAL07-36</t>
  </si>
  <si>
    <t>González Orué, David Ricardo</t>
  </si>
  <si>
    <t>BCAL07-104</t>
  </si>
  <si>
    <t>Muñoz Poletti, Dario Petronio</t>
  </si>
  <si>
    <t>BCAL07-203</t>
  </si>
  <si>
    <t>González Florentín, Enzo Fabián</t>
  </si>
  <si>
    <t>BCAL07-349</t>
  </si>
  <si>
    <t>Garcete, María José</t>
  </si>
  <si>
    <t>BCAL07-252</t>
  </si>
  <si>
    <t>Bergamasco, Enzo Robert</t>
  </si>
  <si>
    <t>Master of Bioinformatics</t>
  </si>
  <si>
    <t>BCAL07-292</t>
  </si>
  <si>
    <t>Britez, Abelarda</t>
  </si>
  <si>
    <t>Universidad Autonoma de Madrid</t>
  </si>
  <si>
    <t>Cañete, Delia Lucia</t>
  </si>
  <si>
    <t>BCAL07-24</t>
  </si>
  <si>
    <t>Universidad Autónoma de Madrid.</t>
  </si>
  <si>
    <t>Castillo Vega , José María</t>
  </si>
  <si>
    <t>BCAL07-361</t>
  </si>
  <si>
    <t>BCAL07-372</t>
  </si>
  <si>
    <t>Tórtora, Camila Alejandra</t>
  </si>
  <si>
    <t>Master of Laws (LLM)</t>
  </si>
  <si>
    <t>Stagni, Alejandra</t>
  </si>
  <si>
    <t>Solalinde, María Rosa</t>
  </si>
  <si>
    <t xml:space="preserve">Master of Education </t>
  </si>
  <si>
    <t>Master of Arts General Linguistics / Education Studies</t>
  </si>
  <si>
    <t>Seleccionado</t>
  </si>
  <si>
    <t>si</t>
  </si>
  <si>
    <t>lista de espera</t>
  </si>
  <si>
    <t>Pastor, Martha Carolina</t>
  </si>
  <si>
    <t xml:space="preserve">Master of Entrepreneurship </t>
  </si>
  <si>
    <t xml:space="preserve">Master of Public and International Law </t>
  </si>
  <si>
    <t xml:space="preserve">Master of Science </t>
  </si>
  <si>
    <t xml:space="preserve">Master of Engineering Management </t>
  </si>
  <si>
    <t xml:space="preserve">Sí 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</si>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</sst>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9">
    <xf numFmtId="0" fontId="0" fillId="0" borderId="0" xfId="0"/>
    <xf numFmtId="0" fontId="7" fillId="3" borderId="5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9" fillId="4" borderId="0" xfId="0" applyFont="1" applyFill="1"/>
    <xf numFmtId="0" fontId="10" fillId="3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1" fillId="6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6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wrapText="1"/>
    </xf>
    <xf numFmtId="165" fontId="11" fillId="4" borderId="5" xfId="1" applyNumberFormat="1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5" xfId="0" applyFont="1" applyFill="1" applyBorder="1"/>
    <xf numFmtId="0" fontId="9" fillId="4" borderId="5" xfId="0" applyFont="1" applyFill="1" applyBorder="1"/>
    <xf numFmtId="0" fontId="11" fillId="4" borderId="5" xfId="0" applyFont="1" applyFill="1" applyBorder="1" applyAlignment="1">
      <alignment horizontal="center"/>
    </xf>
    <xf numFmtId="0" fontId="11" fillId="4" borderId="0" xfId="0" applyFont="1" applyFill="1"/>
    <xf numFmtId="0" fontId="11" fillId="4" borderId="3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wrapText="1"/>
    </xf>
    <xf numFmtId="165" fontId="11" fillId="4" borderId="7" xfId="1" applyNumberFormat="1" applyFont="1" applyFill="1" applyBorder="1" applyAlignment="1">
      <alignment horizontal="center" wrapText="1"/>
    </xf>
    <xf numFmtId="165" fontId="11" fillId="4" borderId="5" xfId="1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9" fillId="4" borderId="7" xfId="0" applyFont="1" applyFill="1" applyBorder="1"/>
    <xf numFmtId="0" fontId="9" fillId="4" borderId="7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wrapText="1"/>
    </xf>
    <xf numFmtId="165" fontId="11" fillId="8" borderId="5" xfId="1" applyNumberFormat="1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9" fillId="8" borderId="5" xfId="0" applyFont="1" applyFill="1" applyBorder="1" applyAlignment="1">
      <alignment wrapText="1"/>
    </xf>
    <xf numFmtId="165" fontId="9" fillId="8" borderId="5" xfId="1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wrapText="1"/>
    </xf>
    <xf numFmtId="165" fontId="11" fillId="11" borderId="5" xfId="1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/>
    </xf>
    <xf numFmtId="0" fontId="11" fillId="11" borderId="7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/>
    </xf>
    <xf numFmtId="0" fontId="11" fillId="11" borderId="4" xfId="0" applyFont="1" applyFill="1" applyBorder="1" applyAlignment="1">
      <alignment horizontal="center"/>
    </xf>
    <xf numFmtId="0" fontId="9" fillId="11" borderId="5" xfId="0" applyFont="1" applyFill="1" applyBorder="1" applyAlignment="1">
      <alignment wrapText="1"/>
    </xf>
    <xf numFmtId="165" fontId="9" fillId="11" borderId="5" xfId="1" applyNumberFormat="1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1" fillId="11" borderId="7" xfId="0" applyFont="1" applyFill="1" applyBorder="1" applyAlignment="1">
      <alignment wrapText="1"/>
    </xf>
    <xf numFmtId="165" fontId="11" fillId="11" borderId="7" xfId="1" applyNumberFormat="1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/>
    </xf>
    <xf numFmtId="0" fontId="9" fillId="8" borderId="5" xfId="0" applyFont="1" applyFill="1" applyBorder="1"/>
    <xf numFmtId="0" fontId="9" fillId="8" borderId="7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9" fillId="8" borderId="0" xfId="0" applyFont="1" applyFill="1"/>
    <xf numFmtId="0" fontId="3" fillId="3" borderId="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zoomScale="99" zoomScaleNormal="99" workbookViewId="0">
      <selection sqref="A1:AH1"/>
    </sheetView>
  </sheetViews>
  <sheetFormatPr baseColWidth="10" defaultRowHeight="14.4" x14ac:dyDescent="0.3"/>
  <cols>
    <col min="1" max="1" width="5.77734375" customWidth="1"/>
    <col min="2" max="2" width="15.44140625" customWidth="1"/>
    <col min="3" max="3" width="37.21875" customWidth="1"/>
    <col min="4" max="4" width="14.77734375" customWidth="1"/>
    <col min="5" max="5" width="47.5546875" customWidth="1"/>
    <col min="6" max="6" width="33.88671875" customWidth="1"/>
    <col min="7" max="10" width="8.44140625" customWidth="1"/>
    <col min="11" max="11" width="10.6640625" customWidth="1"/>
    <col min="12" max="12" width="13.88671875" customWidth="1"/>
    <col min="13" max="13" width="12.5546875" customWidth="1"/>
    <col min="14" max="14" width="13.6640625" customWidth="1"/>
    <col min="15" max="15" width="13.77734375" customWidth="1"/>
    <col min="16" max="16" width="12.77734375" customWidth="1"/>
    <col min="17" max="17" width="12.33203125" customWidth="1"/>
    <col min="18" max="18" width="11.21875" customWidth="1"/>
    <col min="19" max="19" width="9.44140625" customWidth="1"/>
    <col min="20" max="20" width="11.77734375" customWidth="1"/>
    <col min="21" max="23" width="6.33203125" customWidth="1"/>
    <col min="24" max="24" width="9.21875" customWidth="1"/>
    <col min="25" max="25" width="11.6640625" customWidth="1"/>
    <col min="26" max="26" width="11.88671875" customWidth="1"/>
    <col min="27" max="27" width="23.109375" customWidth="1"/>
    <col min="28" max="30" width="10.109375" customWidth="1"/>
    <col min="31" max="32" width="30.77734375" hidden="1" customWidth="1"/>
    <col min="33" max="33" width="15.6640625" customWidth="1"/>
    <col min="34" max="34" width="8.21875" customWidth="1"/>
  </cols>
  <sheetData>
    <row r="1" spans="1:34" ht="19.95" customHeight="1" x14ac:dyDescent="0.3">
      <c r="A1" s="106" t="s">
        <v>14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</row>
    <row r="2" spans="1:34" ht="19.95" customHeight="1" x14ac:dyDescent="0.3">
      <c r="A2" s="117" t="s">
        <v>147</v>
      </c>
      <c r="B2" s="118"/>
      <c r="C2" s="118"/>
      <c r="D2" s="118"/>
      <c r="E2" s="118"/>
      <c r="F2" s="118"/>
      <c r="G2" s="94" t="s">
        <v>100</v>
      </c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0" t="s">
        <v>233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9.95" customHeight="1" x14ac:dyDescent="0.3">
      <c r="A3" s="84" t="s">
        <v>15</v>
      </c>
      <c r="B3" s="84" t="s">
        <v>13</v>
      </c>
      <c r="C3" s="84" t="s">
        <v>16</v>
      </c>
      <c r="D3" s="84" t="s">
        <v>99</v>
      </c>
      <c r="E3" s="84" t="s">
        <v>79</v>
      </c>
      <c r="F3" s="87" t="s">
        <v>12</v>
      </c>
      <c r="G3" s="113" t="s">
        <v>148</v>
      </c>
      <c r="H3" s="114"/>
      <c r="I3" s="114"/>
      <c r="J3" s="115"/>
      <c r="K3" s="91" t="s">
        <v>4</v>
      </c>
      <c r="L3" s="1" t="s">
        <v>149</v>
      </c>
      <c r="M3" s="97" t="s">
        <v>5</v>
      </c>
      <c r="N3" s="1" t="s">
        <v>151</v>
      </c>
      <c r="O3" s="83" t="s">
        <v>152</v>
      </c>
      <c r="P3" s="83" t="s">
        <v>153</v>
      </c>
      <c r="Q3" s="83" t="s">
        <v>154</v>
      </c>
      <c r="R3" s="83" t="s">
        <v>155</v>
      </c>
      <c r="S3" s="91" t="s">
        <v>11</v>
      </c>
      <c r="T3" s="90"/>
      <c r="U3" s="107" t="s">
        <v>101</v>
      </c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</row>
    <row r="4" spans="1:34" ht="19.95" customHeight="1" x14ac:dyDescent="0.3">
      <c r="A4" s="85"/>
      <c r="B4" s="85"/>
      <c r="C4" s="85"/>
      <c r="D4" s="85"/>
      <c r="E4" s="85"/>
      <c r="F4" s="88"/>
      <c r="G4" s="102" t="s">
        <v>0</v>
      </c>
      <c r="H4" s="102" t="s">
        <v>1</v>
      </c>
      <c r="I4" s="102" t="s">
        <v>2</v>
      </c>
      <c r="J4" s="104" t="s">
        <v>3</v>
      </c>
      <c r="K4" s="92"/>
      <c r="L4" s="100" t="s">
        <v>150</v>
      </c>
      <c r="M4" s="98"/>
      <c r="N4" s="103" t="s">
        <v>6</v>
      </c>
      <c r="O4" s="105" t="s">
        <v>7</v>
      </c>
      <c r="P4" s="105" t="s">
        <v>8</v>
      </c>
      <c r="Q4" s="105" t="s">
        <v>9</v>
      </c>
      <c r="R4" s="105" t="s">
        <v>10</v>
      </c>
      <c r="S4" s="92"/>
      <c r="T4" s="90"/>
      <c r="U4" s="120" t="s">
        <v>156</v>
      </c>
      <c r="V4" s="109"/>
      <c r="W4" s="109"/>
      <c r="X4" s="109"/>
      <c r="Y4" s="82" t="s">
        <v>157</v>
      </c>
      <c r="Z4" s="82" t="s">
        <v>158</v>
      </c>
      <c r="AA4" s="82" t="s">
        <v>159</v>
      </c>
      <c r="AB4" s="109" t="s">
        <v>103</v>
      </c>
      <c r="AC4" s="109"/>
      <c r="AD4" s="109"/>
      <c r="AE4" s="109"/>
      <c r="AF4" s="109"/>
      <c r="AG4" s="109"/>
      <c r="AH4" s="109"/>
    </row>
    <row r="5" spans="1:34" ht="19.95" customHeight="1" x14ac:dyDescent="0.3">
      <c r="A5" s="85"/>
      <c r="B5" s="85"/>
      <c r="C5" s="85"/>
      <c r="D5" s="85"/>
      <c r="E5" s="85"/>
      <c r="F5" s="88"/>
      <c r="G5" s="102"/>
      <c r="H5" s="102"/>
      <c r="I5" s="102"/>
      <c r="J5" s="104"/>
      <c r="K5" s="92"/>
      <c r="L5" s="101"/>
      <c r="M5" s="98"/>
      <c r="N5" s="103"/>
      <c r="O5" s="105"/>
      <c r="P5" s="105"/>
      <c r="Q5" s="105"/>
      <c r="R5" s="105"/>
      <c r="S5" s="92"/>
      <c r="T5" s="90"/>
      <c r="U5" s="119" t="s">
        <v>0</v>
      </c>
      <c r="V5" s="116" t="s">
        <v>1</v>
      </c>
      <c r="W5" s="116" t="s">
        <v>2</v>
      </c>
      <c r="X5" s="105" t="s">
        <v>3</v>
      </c>
      <c r="Y5" s="112" t="s">
        <v>102</v>
      </c>
      <c r="Z5" s="100" t="s">
        <v>10</v>
      </c>
      <c r="AA5" s="100" t="s">
        <v>160</v>
      </c>
      <c r="AB5" s="105" t="s">
        <v>161</v>
      </c>
      <c r="AC5" s="105"/>
      <c r="AD5" s="105"/>
      <c r="AE5" s="105"/>
      <c r="AF5" s="105"/>
      <c r="AG5" s="105"/>
      <c r="AH5" s="110" t="s">
        <v>11</v>
      </c>
    </row>
    <row r="6" spans="1:34" ht="30.6" customHeight="1" x14ac:dyDescent="0.3">
      <c r="A6" s="86"/>
      <c r="B6" s="86"/>
      <c r="C6" s="86"/>
      <c r="D6" s="86"/>
      <c r="E6" s="86"/>
      <c r="F6" s="89"/>
      <c r="G6" s="102"/>
      <c r="H6" s="102"/>
      <c r="I6" s="102"/>
      <c r="J6" s="104"/>
      <c r="K6" s="96"/>
      <c r="L6" s="3"/>
      <c r="M6" s="99"/>
      <c r="N6" s="103"/>
      <c r="O6" s="105"/>
      <c r="P6" s="105"/>
      <c r="Q6" s="105"/>
      <c r="R6" s="105"/>
      <c r="S6" s="93"/>
      <c r="T6" s="4"/>
      <c r="U6" s="116"/>
      <c r="V6" s="116"/>
      <c r="W6" s="116"/>
      <c r="X6" s="105"/>
      <c r="Y6" s="112"/>
      <c r="Z6" s="101"/>
      <c r="AA6" s="101"/>
      <c r="AB6" s="6" t="s">
        <v>104</v>
      </c>
      <c r="AC6" s="6" t="s">
        <v>105</v>
      </c>
      <c r="AD6" s="6" t="s">
        <v>106</v>
      </c>
      <c r="AE6" s="6" t="s">
        <v>107</v>
      </c>
      <c r="AF6" s="6" t="s">
        <v>108</v>
      </c>
      <c r="AG6" s="6" t="s">
        <v>162</v>
      </c>
      <c r="AH6" s="111"/>
    </row>
    <row r="7" spans="1:34" ht="19.95" customHeight="1" x14ac:dyDescent="0.3">
      <c r="A7" s="62">
        <v>1</v>
      </c>
      <c r="B7" s="63" t="s">
        <v>34</v>
      </c>
      <c r="C7" s="63" t="s">
        <v>35</v>
      </c>
      <c r="D7" s="64">
        <v>5555163</v>
      </c>
      <c r="E7" s="63" t="s">
        <v>92</v>
      </c>
      <c r="F7" s="63" t="s">
        <v>76</v>
      </c>
      <c r="G7" s="65">
        <v>39</v>
      </c>
      <c r="H7" s="65">
        <v>32</v>
      </c>
      <c r="I7" s="65">
        <v>38</v>
      </c>
      <c r="J7" s="65">
        <f t="shared" ref="J7:J33" si="0">(G7+H7+I7)/3</f>
        <v>36.333333333333336</v>
      </c>
      <c r="K7" s="65">
        <v>66</v>
      </c>
      <c r="L7" s="65">
        <v>8</v>
      </c>
      <c r="M7" s="65">
        <v>5</v>
      </c>
      <c r="N7" s="65">
        <v>5</v>
      </c>
      <c r="O7" s="65">
        <v>2</v>
      </c>
      <c r="P7" s="65">
        <v>1</v>
      </c>
      <c r="Q7" s="65">
        <v>2</v>
      </c>
      <c r="R7" s="65">
        <v>0</v>
      </c>
      <c r="S7" s="65">
        <f t="shared" ref="S7:S36" si="1">SUM(K7,M7,N7,O7,P7,Q7,R7)</f>
        <v>81</v>
      </c>
      <c r="T7" s="11" t="s">
        <v>234</v>
      </c>
      <c r="U7" s="11"/>
      <c r="V7" s="11"/>
      <c r="W7" s="11"/>
      <c r="X7" s="47">
        <v>66</v>
      </c>
      <c r="Y7" s="30">
        <v>2</v>
      </c>
      <c r="Z7" s="49" t="s">
        <v>193</v>
      </c>
      <c r="AA7" s="49" t="s">
        <v>193</v>
      </c>
      <c r="AB7" s="46"/>
      <c r="AC7" s="46"/>
      <c r="AD7" s="46"/>
      <c r="AE7" s="46"/>
      <c r="AF7" s="46" t="s">
        <v>191</v>
      </c>
      <c r="AG7" s="46"/>
      <c r="AH7" s="46"/>
    </row>
    <row r="8" spans="1:34" ht="19.95" customHeight="1" x14ac:dyDescent="0.3">
      <c r="A8" s="66">
        <v>2</v>
      </c>
      <c r="B8" s="63" t="s">
        <v>38</v>
      </c>
      <c r="C8" s="63" t="s">
        <v>39</v>
      </c>
      <c r="D8" s="64">
        <v>3647678</v>
      </c>
      <c r="E8" s="63" t="s">
        <v>88</v>
      </c>
      <c r="F8" s="63" t="s">
        <v>76</v>
      </c>
      <c r="G8" s="65">
        <v>39</v>
      </c>
      <c r="H8" s="65">
        <v>32</v>
      </c>
      <c r="I8" s="65">
        <v>38</v>
      </c>
      <c r="J8" s="65">
        <f t="shared" si="0"/>
        <v>36.333333333333336</v>
      </c>
      <c r="K8" s="65">
        <v>66</v>
      </c>
      <c r="L8" s="65">
        <v>14</v>
      </c>
      <c r="M8" s="65">
        <v>5</v>
      </c>
      <c r="N8" s="65">
        <v>5</v>
      </c>
      <c r="O8" s="65">
        <v>2</v>
      </c>
      <c r="P8" s="65">
        <v>1</v>
      </c>
      <c r="Q8" s="65">
        <v>2</v>
      </c>
      <c r="R8" s="65">
        <v>0</v>
      </c>
      <c r="S8" s="65">
        <f t="shared" si="1"/>
        <v>81</v>
      </c>
      <c r="T8" s="11" t="s">
        <v>234</v>
      </c>
      <c r="U8" s="11"/>
      <c r="V8" s="11"/>
      <c r="W8" s="11"/>
      <c r="X8" s="27">
        <v>66</v>
      </c>
      <c r="Y8" s="30">
        <v>2</v>
      </c>
      <c r="Z8" s="49" t="s">
        <v>193</v>
      </c>
      <c r="AA8" s="49" t="s">
        <v>193</v>
      </c>
      <c r="AB8" s="46"/>
      <c r="AC8" s="46" t="s">
        <v>191</v>
      </c>
      <c r="AD8" s="46"/>
      <c r="AE8" s="46"/>
      <c r="AF8" s="46"/>
      <c r="AG8" s="46"/>
      <c r="AH8" s="46"/>
    </row>
    <row r="9" spans="1:34" ht="19.95" customHeight="1" x14ac:dyDescent="0.3">
      <c r="A9" s="66">
        <v>3</v>
      </c>
      <c r="B9" s="63" t="s">
        <v>64</v>
      </c>
      <c r="C9" s="63" t="s">
        <v>65</v>
      </c>
      <c r="D9" s="64">
        <v>5440618</v>
      </c>
      <c r="E9" s="63" t="s">
        <v>194</v>
      </c>
      <c r="F9" s="63" t="s">
        <v>76</v>
      </c>
      <c r="G9" s="67">
        <v>39</v>
      </c>
      <c r="H9" s="67">
        <v>32</v>
      </c>
      <c r="I9" s="67">
        <v>38</v>
      </c>
      <c r="J9" s="67">
        <f t="shared" si="0"/>
        <v>36.333333333333336</v>
      </c>
      <c r="K9" s="67">
        <v>66</v>
      </c>
      <c r="L9" s="67">
        <v>27</v>
      </c>
      <c r="M9" s="67">
        <v>4</v>
      </c>
      <c r="N9" s="67">
        <v>5</v>
      </c>
      <c r="O9" s="67">
        <v>2</v>
      </c>
      <c r="P9" s="67">
        <v>1</v>
      </c>
      <c r="Q9" s="67">
        <v>2</v>
      </c>
      <c r="R9" s="67">
        <v>0</v>
      </c>
      <c r="S9" s="65">
        <f t="shared" si="1"/>
        <v>80</v>
      </c>
      <c r="T9" s="11" t="s">
        <v>234</v>
      </c>
      <c r="U9" s="11"/>
      <c r="V9" s="11"/>
      <c r="W9" s="11"/>
      <c r="X9" s="27">
        <v>66</v>
      </c>
      <c r="Y9" s="30">
        <v>2</v>
      </c>
      <c r="Z9" s="49" t="s">
        <v>193</v>
      </c>
      <c r="AA9" s="49" t="s">
        <v>193</v>
      </c>
      <c r="AB9" s="46" t="s">
        <v>191</v>
      </c>
      <c r="AC9" s="46"/>
      <c r="AD9" s="46"/>
      <c r="AE9" s="46"/>
      <c r="AF9" s="46"/>
      <c r="AG9" s="46"/>
      <c r="AH9" s="46"/>
    </row>
    <row r="10" spans="1:34" ht="19.95" customHeight="1" x14ac:dyDescent="0.3">
      <c r="A10" s="66">
        <v>4</v>
      </c>
      <c r="B10" s="63" t="s">
        <v>70</v>
      </c>
      <c r="C10" s="63" t="s">
        <v>71</v>
      </c>
      <c r="D10" s="64">
        <v>3782109</v>
      </c>
      <c r="E10" s="63" t="s">
        <v>97</v>
      </c>
      <c r="F10" s="63" t="s">
        <v>76</v>
      </c>
      <c r="G10" s="67">
        <v>39</v>
      </c>
      <c r="H10" s="67">
        <v>32</v>
      </c>
      <c r="I10" s="67">
        <v>38</v>
      </c>
      <c r="J10" s="67">
        <f t="shared" si="0"/>
        <v>36.333333333333336</v>
      </c>
      <c r="K10" s="67">
        <v>66</v>
      </c>
      <c r="L10" s="67">
        <v>27</v>
      </c>
      <c r="M10" s="67">
        <v>4</v>
      </c>
      <c r="N10" s="67">
        <v>5</v>
      </c>
      <c r="O10" s="67">
        <v>2</v>
      </c>
      <c r="P10" s="67">
        <v>1</v>
      </c>
      <c r="Q10" s="67">
        <v>2</v>
      </c>
      <c r="R10" s="67">
        <v>0</v>
      </c>
      <c r="S10" s="65">
        <f t="shared" si="1"/>
        <v>80</v>
      </c>
      <c r="T10" s="11" t="s">
        <v>234</v>
      </c>
      <c r="U10" s="11"/>
      <c r="V10" s="11"/>
      <c r="W10" s="11"/>
      <c r="X10" s="27">
        <v>66</v>
      </c>
      <c r="Y10" s="30">
        <v>2</v>
      </c>
      <c r="Z10" s="49" t="s">
        <v>193</v>
      </c>
      <c r="AA10" s="49" t="s">
        <v>193</v>
      </c>
      <c r="AB10" s="46" t="s">
        <v>191</v>
      </c>
      <c r="AC10" s="46"/>
      <c r="AD10" s="46"/>
      <c r="AE10" s="46"/>
      <c r="AF10" s="46"/>
      <c r="AG10" s="46"/>
      <c r="AH10" s="46"/>
    </row>
    <row r="11" spans="1:34" ht="19.95" customHeight="1" x14ac:dyDescent="0.3">
      <c r="A11" s="66">
        <v>5</v>
      </c>
      <c r="B11" s="63" t="s">
        <v>30</v>
      </c>
      <c r="C11" s="63" t="s">
        <v>31</v>
      </c>
      <c r="D11" s="64">
        <v>3210665</v>
      </c>
      <c r="E11" s="63" t="s">
        <v>237</v>
      </c>
      <c r="F11" s="63" t="s">
        <v>76</v>
      </c>
      <c r="G11" s="65">
        <v>39</v>
      </c>
      <c r="H11" s="65">
        <v>32</v>
      </c>
      <c r="I11" s="65">
        <v>38</v>
      </c>
      <c r="J11" s="68">
        <f t="shared" si="0"/>
        <v>36.333333333333336</v>
      </c>
      <c r="K11" s="65">
        <v>66</v>
      </c>
      <c r="L11" s="65">
        <v>8</v>
      </c>
      <c r="M11" s="65">
        <v>5</v>
      </c>
      <c r="N11" s="65">
        <v>5</v>
      </c>
      <c r="O11" s="65">
        <v>0</v>
      </c>
      <c r="P11" s="65">
        <v>1</v>
      </c>
      <c r="Q11" s="65">
        <v>2</v>
      </c>
      <c r="R11" s="65">
        <v>0</v>
      </c>
      <c r="S11" s="65">
        <f t="shared" si="1"/>
        <v>79</v>
      </c>
      <c r="T11" s="11" t="s">
        <v>234</v>
      </c>
      <c r="U11" s="11"/>
      <c r="V11" s="11"/>
      <c r="W11" s="11"/>
      <c r="X11" s="47">
        <v>66</v>
      </c>
      <c r="Y11" s="30"/>
      <c r="Z11" s="49" t="s">
        <v>193</v>
      </c>
      <c r="AA11" s="49" t="s">
        <v>193</v>
      </c>
      <c r="AB11" s="46"/>
      <c r="AC11" s="46"/>
      <c r="AD11" s="46"/>
      <c r="AE11" s="46"/>
      <c r="AF11" s="46" t="s">
        <v>191</v>
      </c>
      <c r="AG11" s="46"/>
      <c r="AH11" s="46"/>
    </row>
    <row r="12" spans="1:34" ht="19.95" customHeight="1" x14ac:dyDescent="0.3">
      <c r="A12" s="62">
        <v>6</v>
      </c>
      <c r="B12" s="63" t="s">
        <v>44</v>
      </c>
      <c r="C12" s="63" t="s">
        <v>45</v>
      </c>
      <c r="D12" s="64">
        <v>3651353</v>
      </c>
      <c r="E12" s="63" t="s">
        <v>90</v>
      </c>
      <c r="F12" s="63" t="s">
        <v>76</v>
      </c>
      <c r="G12" s="65">
        <v>39</v>
      </c>
      <c r="H12" s="65">
        <v>32</v>
      </c>
      <c r="I12" s="65">
        <v>38</v>
      </c>
      <c r="J12" s="65">
        <f t="shared" si="0"/>
        <v>36.333333333333336</v>
      </c>
      <c r="K12" s="65">
        <v>66</v>
      </c>
      <c r="L12" s="65">
        <v>8</v>
      </c>
      <c r="M12" s="65">
        <v>5</v>
      </c>
      <c r="N12" s="65">
        <v>5</v>
      </c>
      <c r="O12" s="65">
        <v>0</v>
      </c>
      <c r="P12" s="65">
        <v>1</v>
      </c>
      <c r="Q12" s="65">
        <v>2</v>
      </c>
      <c r="R12" s="65">
        <v>0</v>
      </c>
      <c r="S12" s="65">
        <f t="shared" si="1"/>
        <v>79</v>
      </c>
      <c r="T12" s="11" t="s">
        <v>234</v>
      </c>
      <c r="U12" s="11"/>
      <c r="V12" s="11"/>
      <c r="W12" s="11"/>
      <c r="X12" s="27">
        <v>66</v>
      </c>
      <c r="Y12" s="30"/>
      <c r="Z12" s="49" t="s">
        <v>193</v>
      </c>
      <c r="AA12" s="49" t="s">
        <v>193</v>
      </c>
      <c r="AB12" s="46"/>
      <c r="AC12" s="46"/>
      <c r="AD12" s="46"/>
      <c r="AE12" s="46"/>
      <c r="AF12" s="46" t="s">
        <v>191</v>
      </c>
      <c r="AG12" s="46"/>
      <c r="AH12" s="46"/>
    </row>
    <row r="13" spans="1:34" ht="19.95" customHeight="1" x14ac:dyDescent="0.3">
      <c r="A13" s="66">
        <v>7</v>
      </c>
      <c r="B13" s="63" t="s">
        <v>46</v>
      </c>
      <c r="C13" s="63" t="s">
        <v>47</v>
      </c>
      <c r="D13" s="64">
        <v>4648083</v>
      </c>
      <c r="E13" s="63" t="s">
        <v>91</v>
      </c>
      <c r="F13" s="63" t="s">
        <v>76</v>
      </c>
      <c r="G13" s="65">
        <v>39</v>
      </c>
      <c r="H13" s="65">
        <v>32</v>
      </c>
      <c r="I13" s="65">
        <v>38</v>
      </c>
      <c r="J13" s="68">
        <f t="shared" si="0"/>
        <v>36.333333333333336</v>
      </c>
      <c r="K13" s="65">
        <v>66</v>
      </c>
      <c r="L13" s="65">
        <v>27</v>
      </c>
      <c r="M13" s="65">
        <v>4</v>
      </c>
      <c r="N13" s="65">
        <v>4</v>
      </c>
      <c r="O13" s="65">
        <v>2</v>
      </c>
      <c r="P13" s="65">
        <v>1</v>
      </c>
      <c r="Q13" s="65">
        <v>2</v>
      </c>
      <c r="R13" s="65">
        <v>0</v>
      </c>
      <c r="S13" s="65">
        <f t="shared" si="1"/>
        <v>79</v>
      </c>
      <c r="T13" s="11" t="s">
        <v>234</v>
      </c>
      <c r="U13" s="11"/>
      <c r="V13" s="11"/>
      <c r="W13" s="11"/>
      <c r="X13" s="27">
        <v>66</v>
      </c>
      <c r="Y13" s="30">
        <v>2</v>
      </c>
      <c r="Z13" s="49" t="s">
        <v>193</v>
      </c>
      <c r="AA13" s="49" t="s">
        <v>193</v>
      </c>
      <c r="AB13" s="46" t="s">
        <v>191</v>
      </c>
      <c r="AC13" s="46"/>
      <c r="AD13" s="46"/>
      <c r="AE13" s="46"/>
      <c r="AF13" s="46"/>
      <c r="AG13" s="46"/>
      <c r="AH13" s="46"/>
    </row>
    <row r="14" spans="1:34" ht="19.95" customHeight="1" x14ac:dyDescent="0.3">
      <c r="A14" s="66">
        <v>8</v>
      </c>
      <c r="B14" s="63" t="s">
        <v>48</v>
      </c>
      <c r="C14" s="63" t="s">
        <v>49</v>
      </c>
      <c r="D14" s="64">
        <v>4004883</v>
      </c>
      <c r="E14" s="63" t="s">
        <v>92</v>
      </c>
      <c r="F14" s="63" t="s">
        <v>76</v>
      </c>
      <c r="G14" s="65">
        <v>39</v>
      </c>
      <c r="H14" s="65">
        <v>32</v>
      </c>
      <c r="I14" s="65">
        <v>38</v>
      </c>
      <c r="J14" s="68">
        <f t="shared" si="0"/>
        <v>36.333333333333336</v>
      </c>
      <c r="K14" s="65">
        <v>66</v>
      </c>
      <c r="L14" s="65">
        <v>8</v>
      </c>
      <c r="M14" s="65">
        <v>5</v>
      </c>
      <c r="N14" s="65">
        <v>5</v>
      </c>
      <c r="O14" s="65">
        <v>0</v>
      </c>
      <c r="P14" s="65">
        <v>1</v>
      </c>
      <c r="Q14" s="65">
        <v>2</v>
      </c>
      <c r="R14" s="65">
        <v>0</v>
      </c>
      <c r="S14" s="65">
        <f t="shared" si="1"/>
        <v>79</v>
      </c>
      <c r="T14" s="11" t="s">
        <v>234</v>
      </c>
      <c r="U14" s="11"/>
      <c r="V14" s="11"/>
      <c r="W14" s="11"/>
      <c r="X14" s="27">
        <v>66</v>
      </c>
      <c r="Y14" s="30"/>
      <c r="Z14" s="49" t="s">
        <v>193</v>
      </c>
      <c r="AA14" s="49" t="s">
        <v>193</v>
      </c>
      <c r="AB14" s="46"/>
      <c r="AC14" s="46"/>
      <c r="AD14" s="46"/>
      <c r="AE14" s="46"/>
      <c r="AF14" s="46" t="s">
        <v>191</v>
      </c>
      <c r="AG14" s="46"/>
      <c r="AH14" s="46"/>
    </row>
    <row r="15" spans="1:34" ht="19.95" customHeight="1" x14ac:dyDescent="0.3">
      <c r="A15" s="66">
        <v>9</v>
      </c>
      <c r="B15" s="63" t="s">
        <v>50</v>
      </c>
      <c r="C15" s="63" t="s">
        <v>51</v>
      </c>
      <c r="D15" s="64">
        <v>3744210</v>
      </c>
      <c r="E15" s="63" t="s">
        <v>92</v>
      </c>
      <c r="F15" s="63" t="s">
        <v>76</v>
      </c>
      <c r="G15" s="65">
        <v>39</v>
      </c>
      <c r="H15" s="65">
        <v>32</v>
      </c>
      <c r="I15" s="65">
        <v>38</v>
      </c>
      <c r="J15" s="68">
        <f t="shared" si="0"/>
        <v>36.333333333333336</v>
      </c>
      <c r="K15" s="65">
        <v>66</v>
      </c>
      <c r="L15" s="65">
        <v>8</v>
      </c>
      <c r="M15" s="65">
        <v>5</v>
      </c>
      <c r="N15" s="65">
        <v>5</v>
      </c>
      <c r="O15" s="65">
        <v>0</v>
      </c>
      <c r="P15" s="65">
        <v>1</v>
      </c>
      <c r="Q15" s="65">
        <v>2</v>
      </c>
      <c r="R15" s="65">
        <v>0</v>
      </c>
      <c r="S15" s="65">
        <f t="shared" si="1"/>
        <v>79</v>
      </c>
      <c r="T15" s="11" t="s">
        <v>234</v>
      </c>
      <c r="U15" s="11"/>
      <c r="V15" s="11"/>
      <c r="W15" s="11"/>
      <c r="X15" s="27">
        <v>66</v>
      </c>
      <c r="Y15" s="28"/>
      <c r="Z15" s="49" t="s">
        <v>193</v>
      </c>
      <c r="AA15" s="49" t="s">
        <v>193</v>
      </c>
      <c r="AB15" s="46"/>
      <c r="AC15" s="46"/>
      <c r="AD15" s="46"/>
      <c r="AE15" s="46"/>
      <c r="AF15" s="46" t="s">
        <v>191</v>
      </c>
      <c r="AG15" s="46"/>
      <c r="AH15" s="46"/>
    </row>
    <row r="16" spans="1:34" ht="19.95" customHeight="1" x14ac:dyDescent="0.3">
      <c r="A16" s="66">
        <v>10</v>
      </c>
      <c r="B16" s="63" t="s">
        <v>52</v>
      </c>
      <c r="C16" s="63" t="s">
        <v>53</v>
      </c>
      <c r="D16" s="64">
        <v>4796678</v>
      </c>
      <c r="E16" s="63" t="s">
        <v>93</v>
      </c>
      <c r="F16" s="63" t="s">
        <v>76</v>
      </c>
      <c r="G16" s="65">
        <v>39</v>
      </c>
      <c r="H16" s="65">
        <v>32</v>
      </c>
      <c r="I16" s="65">
        <v>38</v>
      </c>
      <c r="J16" s="68">
        <f t="shared" si="0"/>
        <v>36.333333333333336</v>
      </c>
      <c r="K16" s="65">
        <v>66</v>
      </c>
      <c r="L16" s="65">
        <v>8</v>
      </c>
      <c r="M16" s="65">
        <v>5</v>
      </c>
      <c r="N16" s="65">
        <v>5</v>
      </c>
      <c r="O16" s="65">
        <v>0</v>
      </c>
      <c r="P16" s="65">
        <v>1</v>
      </c>
      <c r="Q16" s="65">
        <v>2</v>
      </c>
      <c r="R16" s="65">
        <v>0</v>
      </c>
      <c r="S16" s="65">
        <f t="shared" si="1"/>
        <v>79</v>
      </c>
      <c r="T16" s="11" t="s">
        <v>234</v>
      </c>
      <c r="U16" s="11"/>
      <c r="V16" s="11"/>
      <c r="W16" s="11"/>
      <c r="X16" s="27">
        <v>66</v>
      </c>
      <c r="Y16" s="28"/>
      <c r="Z16" s="49" t="s">
        <v>193</v>
      </c>
      <c r="AA16" s="49" t="s">
        <v>193</v>
      </c>
      <c r="AB16" s="46"/>
      <c r="AC16" s="46"/>
      <c r="AD16" s="46"/>
      <c r="AE16" s="46"/>
      <c r="AF16" s="46" t="s">
        <v>191</v>
      </c>
      <c r="AG16" s="46"/>
      <c r="AH16" s="46"/>
    </row>
    <row r="17" spans="1:34" ht="19.95" customHeight="1" x14ac:dyDescent="0.3">
      <c r="A17" s="62">
        <v>11</v>
      </c>
      <c r="B17" s="69" t="s">
        <v>226</v>
      </c>
      <c r="C17" s="69" t="s">
        <v>227</v>
      </c>
      <c r="D17" s="70">
        <v>2866839</v>
      </c>
      <c r="E17" s="69" t="s">
        <v>228</v>
      </c>
      <c r="F17" s="63" t="s">
        <v>76</v>
      </c>
      <c r="G17" s="67">
        <v>39</v>
      </c>
      <c r="H17" s="67">
        <v>32</v>
      </c>
      <c r="I17" s="67">
        <v>38</v>
      </c>
      <c r="J17" s="71">
        <f t="shared" si="0"/>
        <v>36.333333333333336</v>
      </c>
      <c r="K17" s="67">
        <v>66</v>
      </c>
      <c r="L17" s="67">
        <v>8</v>
      </c>
      <c r="M17" s="67">
        <v>5</v>
      </c>
      <c r="N17" s="67">
        <v>5</v>
      </c>
      <c r="O17" s="67">
        <v>0</v>
      </c>
      <c r="P17" s="67">
        <v>1</v>
      </c>
      <c r="Q17" s="67">
        <v>2</v>
      </c>
      <c r="R17" s="67">
        <v>0</v>
      </c>
      <c r="S17" s="67">
        <f t="shared" si="1"/>
        <v>79</v>
      </c>
      <c r="T17" s="11" t="s">
        <v>234</v>
      </c>
      <c r="U17" s="12"/>
      <c r="V17" s="12"/>
      <c r="W17" s="12"/>
      <c r="X17" s="27">
        <v>66</v>
      </c>
      <c r="Y17" s="29"/>
      <c r="Z17" s="49" t="s">
        <v>193</v>
      </c>
      <c r="AA17" s="49" t="s">
        <v>193</v>
      </c>
      <c r="AB17" s="51"/>
      <c r="AC17" s="51"/>
      <c r="AD17" s="51"/>
      <c r="AE17" s="51"/>
      <c r="AF17" s="46" t="s">
        <v>191</v>
      </c>
      <c r="AG17" s="51"/>
      <c r="AH17" s="51"/>
    </row>
    <row r="18" spans="1:34" ht="19.95" customHeight="1" x14ac:dyDescent="0.3">
      <c r="A18" s="66">
        <v>12</v>
      </c>
      <c r="B18" s="69" t="s">
        <v>66</v>
      </c>
      <c r="C18" s="69" t="s">
        <v>67</v>
      </c>
      <c r="D18" s="70">
        <v>4840547</v>
      </c>
      <c r="E18" s="69" t="s">
        <v>78</v>
      </c>
      <c r="F18" s="63" t="s">
        <v>76</v>
      </c>
      <c r="G18" s="67">
        <v>39</v>
      </c>
      <c r="H18" s="67">
        <v>32</v>
      </c>
      <c r="I18" s="67">
        <v>38</v>
      </c>
      <c r="J18" s="67">
        <f t="shared" si="0"/>
        <v>36.333333333333336</v>
      </c>
      <c r="K18" s="67">
        <v>66</v>
      </c>
      <c r="L18" s="67">
        <v>27</v>
      </c>
      <c r="M18" s="67">
        <v>4</v>
      </c>
      <c r="N18" s="67">
        <v>5</v>
      </c>
      <c r="O18" s="67">
        <v>1</v>
      </c>
      <c r="P18" s="67">
        <v>1</v>
      </c>
      <c r="Q18" s="67">
        <v>2</v>
      </c>
      <c r="R18" s="67">
        <v>0</v>
      </c>
      <c r="S18" s="65">
        <f t="shared" si="1"/>
        <v>79</v>
      </c>
      <c r="T18" s="11" t="s">
        <v>234</v>
      </c>
      <c r="U18" s="11"/>
      <c r="V18" s="11"/>
      <c r="W18" s="11"/>
      <c r="X18" s="27">
        <v>66</v>
      </c>
      <c r="Y18" s="28"/>
      <c r="Z18" s="49" t="s">
        <v>193</v>
      </c>
      <c r="AA18" s="49" t="s">
        <v>193</v>
      </c>
      <c r="AB18" s="46" t="s">
        <v>191</v>
      </c>
      <c r="AC18" s="46"/>
      <c r="AD18" s="46"/>
      <c r="AE18" s="46"/>
      <c r="AF18" s="46"/>
      <c r="AG18" s="46"/>
      <c r="AH18" s="46"/>
    </row>
    <row r="19" spans="1:34" ht="19.95" customHeight="1" x14ac:dyDescent="0.3">
      <c r="A19" s="66">
        <v>13</v>
      </c>
      <c r="B19" s="63" t="s">
        <v>68</v>
      </c>
      <c r="C19" s="63" t="s">
        <v>69</v>
      </c>
      <c r="D19" s="64">
        <v>3444829</v>
      </c>
      <c r="E19" s="63" t="s">
        <v>238</v>
      </c>
      <c r="F19" s="63" t="s">
        <v>76</v>
      </c>
      <c r="G19" s="67">
        <v>39</v>
      </c>
      <c r="H19" s="67">
        <v>32</v>
      </c>
      <c r="I19" s="67">
        <v>38</v>
      </c>
      <c r="J19" s="67">
        <f t="shared" si="0"/>
        <v>36.333333333333336</v>
      </c>
      <c r="K19" s="67">
        <v>66</v>
      </c>
      <c r="L19" s="67">
        <v>8</v>
      </c>
      <c r="M19" s="67">
        <v>5</v>
      </c>
      <c r="N19" s="67">
        <v>5</v>
      </c>
      <c r="O19" s="67">
        <v>0</v>
      </c>
      <c r="P19" s="67">
        <v>1</v>
      </c>
      <c r="Q19" s="67">
        <v>2</v>
      </c>
      <c r="R19" s="67">
        <v>0</v>
      </c>
      <c r="S19" s="65">
        <f t="shared" si="1"/>
        <v>79</v>
      </c>
      <c r="T19" s="11" t="s">
        <v>234</v>
      </c>
      <c r="U19" s="11"/>
      <c r="V19" s="11"/>
      <c r="W19" s="11"/>
      <c r="X19" s="27">
        <v>66</v>
      </c>
      <c r="Y19" s="28"/>
      <c r="Z19" s="49" t="s">
        <v>193</v>
      </c>
      <c r="AA19" s="49" t="s">
        <v>193</v>
      </c>
      <c r="AB19" s="46"/>
      <c r="AC19" s="46"/>
      <c r="AD19" s="46"/>
      <c r="AE19" s="46"/>
      <c r="AF19" s="46" t="s">
        <v>191</v>
      </c>
      <c r="AG19" s="46"/>
      <c r="AH19" s="46"/>
    </row>
    <row r="20" spans="1:34" ht="19.95" customHeight="1" x14ac:dyDescent="0.3">
      <c r="A20" s="66">
        <v>14</v>
      </c>
      <c r="B20" s="63" t="s">
        <v>72</v>
      </c>
      <c r="C20" s="63" t="s">
        <v>73</v>
      </c>
      <c r="D20" s="64">
        <v>3497849</v>
      </c>
      <c r="E20" s="63" t="s">
        <v>98</v>
      </c>
      <c r="F20" s="63" t="s">
        <v>76</v>
      </c>
      <c r="G20" s="67">
        <v>39</v>
      </c>
      <c r="H20" s="67">
        <v>32</v>
      </c>
      <c r="I20" s="67">
        <v>38</v>
      </c>
      <c r="J20" s="67">
        <f t="shared" si="0"/>
        <v>36.333333333333336</v>
      </c>
      <c r="K20" s="67">
        <v>66</v>
      </c>
      <c r="L20" s="67">
        <v>27</v>
      </c>
      <c r="M20" s="67">
        <v>4</v>
      </c>
      <c r="N20" s="67">
        <v>5</v>
      </c>
      <c r="O20" s="67">
        <v>1</v>
      </c>
      <c r="P20" s="67">
        <v>1</v>
      </c>
      <c r="Q20" s="67">
        <v>2</v>
      </c>
      <c r="R20" s="67">
        <v>0</v>
      </c>
      <c r="S20" s="65">
        <f t="shared" si="1"/>
        <v>79</v>
      </c>
      <c r="T20" s="11" t="s">
        <v>234</v>
      </c>
      <c r="U20" s="11"/>
      <c r="V20" s="11"/>
      <c r="W20" s="11"/>
      <c r="X20" s="27">
        <v>66</v>
      </c>
      <c r="Y20" s="28"/>
      <c r="Z20" s="49" t="s">
        <v>193</v>
      </c>
      <c r="AA20" s="49" t="s">
        <v>193</v>
      </c>
      <c r="AB20" s="46" t="s">
        <v>191</v>
      </c>
      <c r="AC20" s="46"/>
      <c r="AD20" s="46"/>
      <c r="AE20" s="46"/>
      <c r="AF20" s="46"/>
      <c r="AG20" s="46"/>
      <c r="AH20" s="46"/>
    </row>
    <row r="21" spans="1:34" ht="19.95" customHeight="1" x14ac:dyDescent="0.3">
      <c r="A21" s="66">
        <v>15</v>
      </c>
      <c r="B21" s="63" t="s">
        <v>29</v>
      </c>
      <c r="C21" s="63" t="s">
        <v>199</v>
      </c>
      <c r="D21" s="64">
        <v>2377585</v>
      </c>
      <c r="E21" s="63" t="s">
        <v>84</v>
      </c>
      <c r="F21" s="63" t="s">
        <v>76</v>
      </c>
      <c r="G21" s="65">
        <v>39</v>
      </c>
      <c r="H21" s="65">
        <v>32</v>
      </c>
      <c r="I21" s="65">
        <v>38</v>
      </c>
      <c r="J21" s="68">
        <f>(G21+H21+I21)/3</f>
        <v>36.333333333333336</v>
      </c>
      <c r="K21" s="65">
        <v>66</v>
      </c>
      <c r="L21" s="65">
        <v>27</v>
      </c>
      <c r="M21" s="65">
        <v>4</v>
      </c>
      <c r="N21" s="65">
        <v>5</v>
      </c>
      <c r="O21" s="65">
        <v>1</v>
      </c>
      <c r="P21" s="65">
        <v>1</v>
      </c>
      <c r="Q21" s="65">
        <v>2</v>
      </c>
      <c r="R21" s="65">
        <v>0</v>
      </c>
      <c r="S21" s="72">
        <f>SUM(K21,M21,N21,O21,P21,Q21,R21)</f>
        <v>79</v>
      </c>
      <c r="T21" s="11" t="s">
        <v>234</v>
      </c>
      <c r="U21" s="11"/>
      <c r="V21" s="11"/>
      <c r="W21" s="11"/>
      <c r="X21" s="47">
        <v>66</v>
      </c>
      <c r="Y21" s="28"/>
      <c r="Z21" s="49" t="s">
        <v>193</v>
      </c>
      <c r="AA21" s="49" t="s">
        <v>193</v>
      </c>
      <c r="AB21" s="46" t="s">
        <v>191</v>
      </c>
      <c r="AC21" s="46"/>
      <c r="AD21" s="46"/>
      <c r="AE21" s="46"/>
      <c r="AF21" s="46"/>
      <c r="AG21" s="46"/>
      <c r="AH21" s="46"/>
    </row>
    <row r="22" spans="1:34" ht="19.95" customHeight="1" x14ac:dyDescent="0.3">
      <c r="A22" s="62">
        <v>16</v>
      </c>
      <c r="B22" s="63" t="s">
        <v>74</v>
      </c>
      <c r="C22" s="63" t="s">
        <v>75</v>
      </c>
      <c r="D22" s="64">
        <v>2079311</v>
      </c>
      <c r="E22" s="63" t="s">
        <v>85</v>
      </c>
      <c r="F22" s="63" t="s">
        <v>76</v>
      </c>
      <c r="G22" s="67">
        <v>39</v>
      </c>
      <c r="H22" s="67">
        <v>32</v>
      </c>
      <c r="I22" s="67">
        <v>38</v>
      </c>
      <c r="J22" s="67">
        <f t="shared" si="0"/>
        <v>36.333333333333336</v>
      </c>
      <c r="K22" s="67">
        <v>66</v>
      </c>
      <c r="L22" s="67">
        <v>14</v>
      </c>
      <c r="M22" s="67">
        <v>5</v>
      </c>
      <c r="N22" s="67">
        <v>5</v>
      </c>
      <c r="O22" s="67">
        <v>0</v>
      </c>
      <c r="P22" s="67">
        <v>1</v>
      </c>
      <c r="Q22" s="67">
        <v>2</v>
      </c>
      <c r="R22" s="67">
        <v>0</v>
      </c>
      <c r="S22" s="65">
        <f t="shared" si="1"/>
        <v>79</v>
      </c>
      <c r="T22" s="11" t="s">
        <v>234</v>
      </c>
      <c r="U22" s="11"/>
      <c r="V22" s="11"/>
      <c r="W22" s="11"/>
      <c r="X22" s="27">
        <v>66</v>
      </c>
      <c r="Y22" s="28"/>
      <c r="Z22" s="49" t="s">
        <v>193</v>
      </c>
      <c r="AA22" s="49" t="s">
        <v>193</v>
      </c>
      <c r="AB22" s="46"/>
      <c r="AC22" s="46" t="s">
        <v>191</v>
      </c>
      <c r="AD22" s="46"/>
      <c r="AE22" s="46"/>
      <c r="AF22" s="46"/>
      <c r="AG22" s="46"/>
      <c r="AH22" s="46"/>
    </row>
    <row r="23" spans="1:34" ht="19.95" customHeight="1" x14ac:dyDescent="0.3">
      <c r="A23" s="66">
        <v>17</v>
      </c>
      <c r="B23" s="73" t="s">
        <v>17</v>
      </c>
      <c r="C23" s="73" t="s">
        <v>18</v>
      </c>
      <c r="D23" s="74">
        <v>3798779</v>
      </c>
      <c r="E23" s="73" t="s">
        <v>80</v>
      </c>
      <c r="F23" s="63" t="s">
        <v>76</v>
      </c>
      <c r="G23" s="71">
        <v>39</v>
      </c>
      <c r="H23" s="71">
        <v>32</v>
      </c>
      <c r="I23" s="71">
        <v>38</v>
      </c>
      <c r="J23" s="71">
        <f>(G23+H23+I23)/3</f>
        <v>36.333333333333336</v>
      </c>
      <c r="K23" s="71">
        <v>66</v>
      </c>
      <c r="L23" s="71">
        <v>14</v>
      </c>
      <c r="M23" s="71">
        <v>5</v>
      </c>
      <c r="N23" s="71">
        <v>5</v>
      </c>
      <c r="O23" s="71">
        <v>0</v>
      </c>
      <c r="P23" s="71">
        <v>1</v>
      </c>
      <c r="Q23" s="71">
        <v>2</v>
      </c>
      <c r="R23" s="71">
        <v>0</v>
      </c>
      <c r="S23" s="65">
        <f t="shared" si="1"/>
        <v>79</v>
      </c>
      <c r="T23" s="11" t="s">
        <v>234</v>
      </c>
      <c r="U23" s="26"/>
      <c r="V23" s="26"/>
      <c r="W23" s="26"/>
      <c r="X23" s="47">
        <v>66</v>
      </c>
      <c r="Y23" s="48"/>
      <c r="Z23" s="49" t="s">
        <v>193</v>
      </c>
      <c r="AA23" s="49" t="s">
        <v>193</v>
      </c>
      <c r="AB23" s="45"/>
      <c r="AC23" s="45"/>
      <c r="AD23" s="45" t="s">
        <v>191</v>
      </c>
      <c r="AE23" s="45"/>
      <c r="AF23" s="45"/>
      <c r="AG23" s="45"/>
      <c r="AH23" s="45"/>
    </row>
    <row r="24" spans="1:34" ht="19.95" customHeight="1" x14ac:dyDescent="0.3">
      <c r="A24" s="66">
        <v>18</v>
      </c>
      <c r="B24" s="63" t="s">
        <v>19</v>
      </c>
      <c r="C24" s="63" t="s">
        <v>20</v>
      </c>
      <c r="D24" s="64">
        <v>4342726</v>
      </c>
      <c r="E24" s="63" t="s">
        <v>200</v>
      </c>
      <c r="F24" s="63" t="s">
        <v>76</v>
      </c>
      <c r="G24" s="67">
        <v>39</v>
      </c>
      <c r="H24" s="67">
        <v>32</v>
      </c>
      <c r="I24" s="67">
        <v>38</v>
      </c>
      <c r="J24" s="67">
        <f>(G24+H24+I24)/3</f>
        <v>36.333333333333336</v>
      </c>
      <c r="K24" s="67">
        <v>66</v>
      </c>
      <c r="L24" s="67">
        <v>14</v>
      </c>
      <c r="M24" s="67">
        <v>5</v>
      </c>
      <c r="N24" s="67">
        <v>5</v>
      </c>
      <c r="O24" s="67">
        <v>0</v>
      </c>
      <c r="P24" s="67">
        <v>1</v>
      </c>
      <c r="Q24" s="67">
        <v>2</v>
      </c>
      <c r="R24" s="67">
        <v>0</v>
      </c>
      <c r="S24" s="65">
        <f t="shared" si="1"/>
        <v>79</v>
      </c>
      <c r="T24" s="11" t="s">
        <v>234</v>
      </c>
      <c r="U24" s="11"/>
      <c r="V24" s="11"/>
      <c r="W24" s="11"/>
      <c r="X24" s="47">
        <v>66</v>
      </c>
      <c r="Y24" s="28"/>
      <c r="Z24" s="49" t="s">
        <v>193</v>
      </c>
      <c r="AA24" s="49" t="s">
        <v>193</v>
      </c>
      <c r="AB24" s="46"/>
      <c r="AC24" s="46"/>
      <c r="AD24" s="46"/>
      <c r="AE24" s="46" t="s">
        <v>191</v>
      </c>
      <c r="AF24" s="31"/>
      <c r="AG24" s="46"/>
      <c r="AH24" s="46"/>
    </row>
    <row r="25" spans="1:34" ht="19.95" customHeight="1" x14ac:dyDescent="0.3">
      <c r="A25" s="66">
        <v>19</v>
      </c>
      <c r="B25" s="63" t="s">
        <v>21</v>
      </c>
      <c r="C25" s="63" t="s">
        <v>22</v>
      </c>
      <c r="D25" s="64">
        <v>3520645</v>
      </c>
      <c r="E25" s="63" t="s">
        <v>81</v>
      </c>
      <c r="F25" s="63" t="s">
        <v>76</v>
      </c>
      <c r="G25" s="67">
        <v>39</v>
      </c>
      <c r="H25" s="67">
        <v>32</v>
      </c>
      <c r="I25" s="67">
        <v>38</v>
      </c>
      <c r="J25" s="67">
        <f>(G25+H25+I25)/3</f>
        <v>36.333333333333336</v>
      </c>
      <c r="K25" s="67">
        <v>66</v>
      </c>
      <c r="L25" s="67">
        <v>14</v>
      </c>
      <c r="M25" s="67">
        <v>5</v>
      </c>
      <c r="N25" s="67">
        <v>5</v>
      </c>
      <c r="O25" s="67">
        <v>0</v>
      </c>
      <c r="P25" s="67">
        <v>1</v>
      </c>
      <c r="Q25" s="67">
        <v>2</v>
      </c>
      <c r="R25" s="67">
        <v>0</v>
      </c>
      <c r="S25" s="65">
        <f t="shared" si="1"/>
        <v>79</v>
      </c>
      <c r="T25" s="11" t="s">
        <v>234</v>
      </c>
      <c r="U25" s="11"/>
      <c r="V25" s="11"/>
      <c r="W25" s="11"/>
      <c r="X25" s="47">
        <v>66</v>
      </c>
      <c r="Y25" s="28"/>
      <c r="Z25" s="49" t="s">
        <v>193</v>
      </c>
      <c r="AA25" s="49" t="s">
        <v>193</v>
      </c>
      <c r="AB25" s="46"/>
      <c r="AC25" s="46"/>
      <c r="AD25" s="46"/>
      <c r="AE25" s="46" t="s">
        <v>191</v>
      </c>
      <c r="AF25" s="46"/>
      <c r="AG25" s="46"/>
      <c r="AH25" s="46"/>
    </row>
    <row r="26" spans="1:34" ht="19.95" customHeight="1" x14ac:dyDescent="0.3">
      <c r="A26" s="66">
        <v>20</v>
      </c>
      <c r="B26" s="63" t="s">
        <v>23</v>
      </c>
      <c r="C26" s="63" t="s">
        <v>24</v>
      </c>
      <c r="D26" s="64">
        <v>2389361</v>
      </c>
      <c r="E26" s="63" t="s">
        <v>82</v>
      </c>
      <c r="F26" s="63" t="s">
        <v>76</v>
      </c>
      <c r="G26" s="67">
        <v>39</v>
      </c>
      <c r="H26" s="67">
        <v>32</v>
      </c>
      <c r="I26" s="67">
        <v>38</v>
      </c>
      <c r="J26" s="67">
        <f>(G26+H26+I26)/3</f>
        <v>36.333333333333336</v>
      </c>
      <c r="K26" s="67">
        <v>66</v>
      </c>
      <c r="L26" s="67">
        <v>8</v>
      </c>
      <c r="M26" s="67">
        <v>5</v>
      </c>
      <c r="N26" s="67">
        <v>4</v>
      </c>
      <c r="O26" s="67">
        <v>0</v>
      </c>
      <c r="P26" s="67">
        <v>1</v>
      </c>
      <c r="Q26" s="67">
        <v>2</v>
      </c>
      <c r="R26" s="67">
        <v>0</v>
      </c>
      <c r="S26" s="67">
        <f t="shared" si="1"/>
        <v>78</v>
      </c>
      <c r="T26" s="11" t="s">
        <v>234</v>
      </c>
      <c r="U26" s="11"/>
      <c r="V26" s="11"/>
      <c r="W26" s="11"/>
      <c r="X26" s="47">
        <v>66</v>
      </c>
      <c r="Y26" s="28"/>
      <c r="Z26" s="49" t="s">
        <v>193</v>
      </c>
      <c r="AA26" s="49" t="s">
        <v>193</v>
      </c>
      <c r="AB26" s="46"/>
      <c r="AC26" s="46"/>
      <c r="AD26" s="46"/>
      <c r="AE26" s="46"/>
      <c r="AF26" s="46" t="s">
        <v>191</v>
      </c>
      <c r="AG26" s="46"/>
      <c r="AH26" s="46"/>
    </row>
    <row r="27" spans="1:34" ht="19.95" customHeight="1" x14ac:dyDescent="0.3">
      <c r="A27" s="62">
        <v>21</v>
      </c>
      <c r="B27" s="63" t="s">
        <v>32</v>
      </c>
      <c r="C27" s="63" t="s">
        <v>33</v>
      </c>
      <c r="D27" s="64">
        <v>3976853</v>
      </c>
      <c r="E27" s="63" t="s">
        <v>86</v>
      </c>
      <c r="F27" s="63" t="s">
        <v>76</v>
      </c>
      <c r="G27" s="65">
        <v>39</v>
      </c>
      <c r="H27" s="65">
        <v>32</v>
      </c>
      <c r="I27" s="65">
        <v>38</v>
      </c>
      <c r="J27" s="68">
        <f>+(G27+H27+I27)/3</f>
        <v>36.333333333333336</v>
      </c>
      <c r="K27" s="65">
        <v>66</v>
      </c>
      <c r="L27" s="65">
        <v>8</v>
      </c>
      <c r="M27" s="65">
        <v>5</v>
      </c>
      <c r="N27" s="65">
        <v>4</v>
      </c>
      <c r="O27" s="65">
        <v>0</v>
      </c>
      <c r="P27" s="65">
        <v>1</v>
      </c>
      <c r="Q27" s="65">
        <v>2</v>
      </c>
      <c r="R27" s="65">
        <v>0</v>
      </c>
      <c r="S27" s="65">
        <f t="shared" si="1"/>
        <v>78</v>
      </c>
      <c r="T27" s="11" t="s">
        <v>234</v>
      </c>
      <c r="U27" s="11"/>
      <c r="V27" s="11"/>
      <c r="W27" s="11"/>
      <c r="X27" s="47">
        <v>66</v>
      </c>
      <c r="Y27" s="28"/>
      <c r="Z27" s="49" t="s">
        <v>193</v>
      </c>
      <c r="AA27" s="49" t="s">
        <v>193</v>
      </c>
      <c r="AB27" s="46"/>
      <c r="AC27" s="46"/>
      <c r="AD27" s="46"/>
      <c r="AE27" s="46"/>
      <c r="AF27" s="46" t="s">
        <v>191</v>
      </c>
      <c r="AG27" s="46"/>
      <c r="AH27" s="46"/>
    </row>
    <row r="28" spans="1:34" ht="19.95" customHeight="1" x14ac:dyDescent="0.3">
      <c r="A28" s="66">
        <v>22</v>
      </c>
      <c r="B28" s="63" t="s">
        <v>42</v>
      </c>
      <c r="C28" s="63" t="s">
        <v>43</v>
      </c>
      <c r="D28" s="64">
        <v>5086593</v>
      </c>
      <c r="E28" s="63" t="s">
        <v>89</v>
      </c>
      <c r="F28" s="63" t="s">
        <v>76</v>
      </c>
      <c r="G28" s="65">
        <v>39</v>
      </c>
      <c r="H28" s="65">
        <v>32</v>
      </c>
      <c r="I28" s="65">
        <v>38</v>
      </c>
      <c r="J28" s="65">
        <f>(G28+H28+I28)/3</f>
        <v>36.333333333333336</v>
      </c>
      <c r="K28" s="65">
        <v>66</v>
      </c>
      <c r="L28" s="65">
        <v>8</v>
      </c>
      <c r="M28" s="65">
        <v>5</v>
      </c>
      <c r="N28" s="65">
        <v>4</v>
      </c>
      <c r="O28" s="65">
        <v>0</v>
      </c>
      <c r="P28" s="65">
        <v>1</v>
      </c>
      <c r="Q28" s="65">
        <v>2</v>
      </c>
      <c r="R28" s="65">
        <v>0</v>
      </c>
      <c r="S28" s="65">
        <f t="shared" si="1"/>
        <v>78</v>
      </c>
      <c r="T28" s="11" t="s">
        <v>234</v>
      </c>
      <c r="U28" s="11"/>
      <c r="V28" s="11"/>
      <c r="W28" s="11"/>
      <c r="X28" s="27">
        <v>66</v>
      </c>
      <c r="Y28" s="28"/>
      <c r="Z28" s="49" t="s">
        <v>193</v>
      </c>
      <c r="AA28" s="49" t="s">
        <v>193</v>
      </c>
      <c r="AB28" s="46"/>
      <c r="AC28" s="46"/>
      <c r="AD28" s="46"/>
      <c r="AE28" s="46"/>
      <c r="AF28" s="46" t="s">
        <v>191</v>
      </c>
      <c r="AG28" s="46"/>
      <c r="AH28" s="46"/>
    </row>
    <row r="29" spans="1:34" ht="19.95" customHeight="1" x14ac:dyDescent="0.3">
      <c r="A29" s="66">
        <v>23</v>
      </c>
      <c r="B29" s="63" t="s">
        <v>58</v>
      </c>
      <c r="C29" s="63" t="s">
        <v>59</v>
      </c>
      <c r="D29" s="64">
        <v>2540898</v>
      </c>
      <c r="E29" s="63" t="s">
        <v>95</v>
      </c>
      <c r="F29" s="63" t="s">
        <v>76</v>
      </c>
      <c r="G29" s="65">
        <v>39</v>
      </c>
      <c r="H29" s="65">
        <v>32</v>
      </c>
      <c r="I29" s="65">
        <v>38</v>
      </c>
      <c r="J29" s="68">
        <f>+(G29+H29+I29)/3</f>
        <v>36.333333333333336</v>
      </c>
      <c r="K29" s="65">
        <v>66</v>
      </c>
      <c r="L29" s="65">
        <v>8</v>
      </c>
      <c r="M29" s="65">
        <v>5</v>
      </c>
      <c r="N29" s="65">
        <v>4</v>
      </c>
      <c r="O29" s="65">
        <v>0</v>
      </c>
      <c r="P29" s="65">
        <v>1</v>
      </c>
      <c r="Q29" s="65">
        <v>2</v>
      </c>
      <c r="R29" s="65">
        <v>0</v>
      </c>
      <c r="S29" s="65">
        <f t="shared" si="1"/>
        <v>78</v>
      </c>
      <c r="T29" s="11" t="s">
        <v>234</v>
      </c>
      <c r="U29" s="11"/>
      <c r="V29" s="11"/>
      <c r="W29" s="11"/>
      <c r="X29" s="27">
        <v>66</v>
      </c>
      <c r="Y29" s="28"/>
      <c r="Z29" s="49" t="s">
        <v>193</v>
      </c>
      <c r="AA29" s="49" t="s">
        <v>193</v>
      </c>
      <c r="AB29" s="46"/>
      <c r="AC29" s="46"/>
      <c r="AD29" s="46"/>
      <c r="AE29" s="46"/>
      <c r="AF29" s="46" t="s">
        <v>191</v>
      </c>
      <c r="AG29" s="46"/>
      <c r="AH29" s="46"/>
    </row>
    <row r="30" spans="1:34" ht="19.95" customHeight="1" x14ac:dyDescent="0.3">
      <c r="A30" s="66">
        <v>24</v>
      </c>
      <c r="B30" s="63" t="s">
        <v>60</v>
      </c>
      <c r="C30" s="63" t="s">
        <v>61</v>
      </c>
      <c r="D30" s="64">
        <v>3509348</v>
      </c>
      <c r="E30" s="63" t="s">
        <v>96</v>
      </c>
      <c r="F30" s="63" t="s">
        <v>76</v>
      </c>
      <c r="G30" s="65">
        <v>39</v>
      </c>
      <c r="H30" s="65">
        <v>32</v>
      </c>
      <c r="I30" s="65">
        <v>38</v>
      </c>
      <c r="J30" s="68">
        <f>+(G30+H30+I30)/3</f>
        <v>36.333333333333336</v>
      </c>
      <c r="K30" s="65">
        <v>66</v>
      </c>
      <c r="L30" s="65">
        <v>14</v>
      </c>
      <c r="M30" s="65">
        <v>5</v>
      </c>
      <c r="N30" s="65">
        <v>4</v>
      </c>
      <c r="O30" s="65">
        <v>0</v>
      </c>
      <c r="P30" s="65">
        <v>1</v>
      </c>
      <c r="Q30" s="65">
        <v>2</v>
      </c>
      <c r="R30" s="65">
        <v>0</v>
      </c>
      <c r="S30" s="65">
        <f>SUM(K30,M30,N30,O30,P30,Q30,R30)</f>
        <v>78</v>
      </c>
      <c r="T30" s="11" t="s">
        <v>234</v>
      </c>
      <c r="U30" s="11"/>
      <c r="V30" s="11"/>
      <c r="W30" s="11"/>
      <c r="X30" s="27">
        <v>66</v>
      </c>
      <c r="Y30" s="28"/>
      <c r="Z30" s="49" t="s">
        <v>193</v>
      </c>
      <c r="AA30" s="49" t="s">
        <v>193</v>
      </c>
      <c r="AB30" s="46"/>
      <c r="AC30" s="46"/>
      <c r="AD30" s="46"/>
      <c r="AE30" s="46" t="s">
        <v>191</v>
      </c>
      <c r="AF30" s="46"/>
      <c r="AG30" s="46"/>
      <c r="AH30" s="46"/>
    </row>
    <row r="31" spans="1:34" ht="19.95" customHeight="1" x14ac:dyDescent="0.3">
      <c r="A31" s="75">
        <v>25</v>
      </c>
      <c r="B31" s="69" t="s">
        <v>62</v>
      </c>
      <c r="C31" s="69" t="s">
        <v>63</v>
      </c>
      <c r="D31" s="70">
        <v>3701933</v>
      </c>
      <c r="E31" s="69" t="s">
        <v>96</v>
      </c>
      <c r="F31" s="69" t="s">
        <v>76</v>
      </c>
      <c r="G31" s="67">
        <v>39</v>
      </c>
      <c r="H31" s="67">
        <v>32</v>
      </c>
      <c r="I31" s="67">
        <v>38</v>
      </c>
      <c r="J31" s="67">
        <f>(G31+H31+I31)/3</f>
        <v>36.333333333333336</v>
      </c>
      <c r="K31" s="67">
        <v>66</v>
      </c>
      <c r="L31" s="67">
        <v>14</v>
      </c>
      <c r="M31" s="67">
        <v>5</v>
      </c>
      <c r="N31" s="67">
        <v>4</v>
      </c>
      <c r="O31" s="67">
        <v>0</v>
      </c>
      <c r="P31" s="67">
        <v>1</v>
      </c>
      <c r="Q31" s="67">
        <v>2</v>
      </c>
      <c r="R31" s="67">
        <v>0</v>
      </c>
      <c r="S31" s="67">
        <f>SUM(K31,M31,N31,O31,P31,Q31,R31)</f>
        <v>78</v>
      </c>
      <c r="T31" s="11" t="s">
        <v>234</v>
      </c>
      <c r="U31" s="12"/>
      <c r="V31" s="12"/>
      <c r="W31" s="12"/>
      <c r="X31" s="52">
        <v>66</v>
      </c>
      <c r="Y31" s="29"/>
      <c r="Z31" s="49" t="s">
        <v>193</v>
      </c>
      <c r="AA31" s="49" t="s">
        <v>193</v>
      </c>
      <c r="AB31" s="51"/>
      <c r="AC31" s="51"/>
      <c r="AD31" s="5"/>
      <c r="AE31" s="51" t="s">
        <v>191</v>
      </c>
      <c r="AF31" s="51"/>
      <c r="AG31" s="51"/>
      <c r="AH31" s="51"/>
    </row>
    <row r="32" spans="1:34" ht="19.95" customHeight="1" x14ac:dyDescent="0.3">
      <c r="A32" s="76">
        <v>26</v>
      </c>
      <c r="B32" s="59" t="s">
        <v>56</v>
      </c>
      <c r="C32" s="59" t="s">
        <v>57</v>
      </c>
      <c r="D32" s="60">
        <v>1969954</v>
      </c>
      <c r="E32" s="59" t="s">
        <v>94</v>
      </c>
      <c r="F32" s="59" t="s">
        <v>76</v>
      </c>
      <c r="G32" s="57">
        <v>39</v>
      </c>
      <c r="H32" s="57">
        <v>32</v>
      </c>
      <c r="I32" s="57">
        <v>38</v>
      </c>
      <c r="J32" s="57">
        <v>36.333333333333336</v>
      </c>
      <c r="K32" s="57">
        <v>66</v>
      </c>
      <c r="L32" s="57">
        <v>15</v>
      </c>
      <c r="M32" s="57">
        <v>5</v>
      </c>
      <c r="N32" s="57">
        <v>4</v>
      </c>
      <c r="O32" s="57">
        <v>0</v>
      </c>
      <c r="P32" s="57">
        <v>1</v>
      </c>
      <c r="Q32" s="57">
        <v>2</v>
      </c>
      <c r="R32" s="57">
        <v>0</v>
      </c>
      <c r="S32" s="57">
        <v>78</v>
      </c>
      <c r="T32" s="57" t="s">
        <v>235</v>
      </c>
      <c r="U32" s="57"/>
      <c r="V32" s="57"/>
      <c r="W32" s="57"/>
      <c r="X32" s="77">
        <v>66</v>
      </c>
      <c r="Y32" s="78"/>
      <c r="Z32" s="79" t="s">
        <v>193</v>
      </c>
      <c r="AA32" s="79" t="s">
        <v>193</v>
      </c>
      <c r="AB32" s="80"/>
      <c r="AC32" s="80"/>
      <c r="AD32" s="81"/>
      <c r="AE32" s="80"/>
      <c r="AF32" s="80" t="s">
        <v>191</v>
      </c>
      <c r="AG32" s="80"/>
      <c r="AH32" s="80"/>
    </row>
    <row r="33" spans="1:34" ht="19.95" customHeight="1" x14ac:dyDescent="0.3">
      <c r="A33" s="56">
        <v>27</v>
      </c>
      <c r="B33" s="54" t="s">
        <v>27</v>
      </c>
      <c r="C33" s="54" t="s">
        <v>28</v>
      </c>
      <c r="D33" s="55">
        <v>3381927</v>
      </c>
      <c r="E33" s="54" t="s">
        <v>78</v>
      </c>
      <c r="F33" s="54" t="s">
        <v>76</v>
      </c>
      <c r="G33" s="61">
        <v>39</v>
      </c>
      <c r="H33" s="61">
        <v>32</v>
      </c>
      <c r="I33" s="61">
        <v>38</v>
      </c>
      <c r="J33" s="61">
        <f t="shared" si="0"/>
        <v>36.333333333333336</v>
      </c>
      <c r="K33" s="61">
        <v>66</v>
      </c>
      <c r="L33" s="61">
        <v>27</v>
      </c>
      <c r="M33" s="61">
        <v>4</v>
      </c>
      <c r="N33" s="61">
        <v>4</v>
      </c>
      <c r="O33" s="61">
        <v>1</v>
      </c>
      <c r="P33" s="61">
        <v>1</v>
      </c>
      <c r="Q33" s="61">
        <v>2</v>
      </c>
      <c r="R33" s="61">
        <v>0</v>
      </c>
      <c r="S33" s="61">
        <f t="shared" si="1"/>
        <v>78</v>
      </c>
      <c r="T33" s="57" t="s">
        <v>235</v>
      </c>
      <c r="U33" s="11"/>
      <c r="V33" s="11"/>
      <c r="W33" s="11"/>
      <c r="X33" s="47">
        <v>66</v>
      </c>
      <c r="Y33" s="28"/>
      <c r="Z33" s="49" t="s">
        <v>193</v>
      </c>
      <c r="AA33" s="49" t="s">
        <v>193</v>
      </c>
      <c r="AB33" s="46" t="s">
        <v>191</v>
      </c>
      <c r="AC33" s="46"/>
      <c r="AD33" s="46"/>
      <c r="AE33" s="46"/>
      <c r="AF33" s="46"/>
      <c r="AG33" s="46"/>
      <c r="AH33" s="46"/>
    </row>
    <row r="34" spans="1:34" ht="19.95" customHeight="1" x14ac:dyDescent="0.3">
      <c r="A34" s="56">
        <v>28</v>
      </c>
      <c r="B34" s="54" t="s">
        <v>36</v>
      </c>
      <c r="C34" s="54" t="s">
        <v>37</v>
      </c>
      <c r="D34" s="55">
        <v>4462783</v>
      </c>
      <c r="E34" s="54" t="s">
        <v>87</v>
      </c>
      <c r="F34" s="54" t="s">
        <v>76</v>
      </c>
      <c r="G34" s="17">
        <v>39</v>
      </c>
      <c r="H34" s="17">
        <v>32</v>
      </c>
      <c r="I34" s="17">
        <v>38</v>
      </c>
      <c r="J34" s="17">
        <f>(G34+H34+I34)/3</f>
        <v>36.333333333333336</v>
      </c>
      <c r="K34" s="17">
        <v>66</v>
      </c>
      <c r="L34" s="17">
        <v>27</v>
      </c>
      <c r="M34" s="17">
        <v>4</v>
      </c>
      <c r="N34" s="17">
        <v>5</v>
      </c>
      <c r="O34" s="17">
        <v>0</v>
      </c>
      <c r="P34" s="17">
        <v>1</v>
      </c>
      <c r="Q34" s="17">
        <v>2</v>
      </c>
      <c r="R34" s="17">
        <v>0</v>
      </c>
      <c r="S34" s="61">
        <f t="shared" si="1"/>
        <v>78</v>
      </c>
      <c r="T34" s="57" t="s">
        <v>235</v>
      </c>
      <c r="U34" s="11"/>
      <c r="V34" s="11"/>
      <c r="W34" s="11"/>
      <c r="X34" s="27">
        <v>66</v>
      </c>
      <c r="Y34" s="28"/>
      <c r="Z34" s="49" t="s">
        <v>193</v>
      </c>
      <c r="AA34" s="49" t="s">
        <v>193</v>
      </c>
      <c r="AB34" s="46" t="s">
        <v>191</v>
      </c>
      <c r="AC34" s="46"/>
      <c r="AD34" s="46"/>
      <c r="AE34" s="46"/>
      <c r="AF34" s="46"/>
      <c r="AG34" s="46"/>
      <c r="AH34" s="46"/>
    </row>
    <row r="35" spans="1:34" ht="19.95" customHeight="1" x14ac:dyDescent="0.3">
      <c r="A35" s="56">
        <v>29</v>
      </c>
      <c r="B35" s="54" t="s">
        <v>40</v>
      </c>
      <c r="C35" s="54" t="s">
        <v>41</v>
      </c>
      <c r="D35" s="55">
        <v>3541514</v>
      </c>
      <c r="E35" s="54" t="s">
        <v>78</v>
      </c>
      <c r="F35" s="54" t="s">
        <v>76</v>
      </c>
      <c r="G35" s="17">
        <v>39</v>
      </c>
      <c r="H35" s="17">
        <v>32</v>
      </c>
      <c r="I35" s="17">
        <v>38</v>
      </c>
      <c r="J35" s="17">
        <f>(G35+H35+I35)/3</f>
        <v>36.333333333333336</v>
      </c>
      <c r="K35" s="17">
        <v>66</v>
      </c>
      <c r="L35" s="17">
        <v>27</v>
      </c>
      <c r="M35" s="17">
        <v>4</v>
      </c>
      <c r="N35" s="17">
        <v>5</v>
      </c>
      <c r="O35" s="17">
        <v>0</v>
      </c>
      <c r="P35" s="17">
        <v>1</v>
      </c>
      <c r="Q35" s="17">
        <v>2</v>
      </c>
      <c r="R35" s="17">
        <v>0</v>
      </c>
      <c r="S35" s="61">
        <f t="shared" si="1"/>
        <v>78</v>
      </c>
      <c r="T35" s="57" t="s">
        <v>235</v>
      </c>
      <c r="U35" s="11"/>
      <c r="V35" s="11"/>
      <c r="W35" s="11"/>
      <c r="X35" s="27">
        <v>66</v>
      </c>
      <c r="Y35" s="28"/>
      <c r="Z35" s="49" t="s">
        <v>193</v>
      </c>
      <c r="AA35" s="49" t="s">
        <v>193</v>
      </c>
      <c r="AB35" s="46" t="s">
        <v>191</v>
      </c>
      <c r="AC35" s="46"/>
      <c r="AD35" s="46"/>
      <c r="AE35" s="46"/>
      <c r="AF35" s="46"/>
      <c r="AG35" s="46"/>
      <c r="AH35" s="46"/>
    </row>
    <row r="36" spans="1:34" ht="19.95" customHeight="1" x14ac:dyDescent="0.3">
      <c r="A36" s="56">
        <v>30</v>
      </c>
      <c r="B36" s="54" t="s">
        <v>54</v>
      </c>
      <c r="C36" s="54" t="s">
        <v>55</v>
      </c>
      <c r="D36" s="55">
        <v>2546842</v>
      </c>
      <c r="E36" s="54" t="s">
        <v>78</v>
      </c>
      <c r="F36" s="54" t="s">
        <v>76</v>
      </c>
      <c r="G36" s="17">
        <v>39</v>
      </c>
      <c r="H36" s="17">
        <v>32</v>
      </c>
      <c r="I36" s="17">
        <v>38</v>
      </c>
      <c r="J36" s="58">
        <f>+(G36+H36+I36)/3</f>
        <v>36.333333333333336</v>
      </c>
      <c r="K36" s="17">
        <v>66</v>
      </c>
      <c r="L36" s="17">
        <v>27</v>
      </c>
      <c r="M36" s="17">
        <v>4</v>
      </c>
      <c r="N36" s="17">
        <v>5</v>
      </c>
      <c r="O36" s="17">
        <v>0</v>
      </c>
      <c r="P36" s="17">
        <v>1</v>
      </c>
      <c r="Q36" s="17">
        <v>2</v>
      </c>
      <c r="R36" s="17">
        <v>0</v>
      </c>
      <c r="S36" s="61">
        <f t="shared" si="1"/>
        <v>78</v>
      </c>
      <c r="T36" s="57" t="s">
        <v>235</v>
      </c>
      <c r="U36" s="11"/>
      <c r="V36" s="11"/>
      <c r="W36" s="11"/>
      <c r="X36" s="27">
        <v>66</v>
      </c>
      <c r="Y36" s="28"/>
      <c r="Z36" s="49" t="s">
        <v>193</v>
      </c>
      <c r="AA36" s="49" t="s">
        <v>193</v>
      </c>
      <c r="AB36" s="46" t="s">
        <v>191</v>
      </c>
      <c r="AC36" s="46"/>
      <c r="AD36" s="46"/>
      <c r="AE36" s="46"/>
      <c r="AF36" s="46"/>
      <c r="AG36" s="46"/>
      <c r="AH36" s="46"/>
    </row>
    <row r="37" spans="1:34" ht="19.95" customHeight="1" x14ac:dyDescent="0.3">
      <c r="A37" s="56">
        <v>31</v>
      </c>
      <c r="B37" s="54" t="s">
        <v>209</v>
      </c>
      <c r="C37" s="54" t="s">
        <v>210</v>
      </c>
      <c r="D37" s="55">
        <v>3604446</v>
      </c>
      <c r="E37" s="54" t="s">
        <v>86</v>
      </c>
      <c r="F37" s="54" t="s">
        <v>76</v>
      </c>
      <c r="G37" s="17">
        <v>39</v>
      </c>
      <c r="H37" s="17">
        <v>32</v>
      </c>
      <c r="I37" s="17">
        <v>38</v>
      </c>
      <c r="J37" s="58">
        <v>36.333333333333336</v>
      </c>
      <c r="K37" s="17">
        <v>66</v>
      </c>
      <c r="L37" s="17">
        <v>8</v>
      </c>
      <c r="M37" s="17">
        <v>5</v>
      </c>
      <c r="N37" s="17">
        <v>3</v>
      </c>
      <c r="O37" s="17">
        <v>0</v>
      </c>
      <c r="P37" s="17">
        <v>1</v>
      </c>
      <c r="Q37" s="17">
        <v>2</v>
      </c>
      <c r="R37" s="17">
        <v>0</v>
      </c>
      <c r="S37" s="61">
        <v>77</v>
      </c>
      <c r="T37" s="57" t="s">
        <v>235</v>
      </c>
      <c r="U37" s="11"/>
      <c r="V37" s="11"/>
      <c r="W37" s="11"/>
      <c r="X37" s="47">
        <v>66</v>
      </c>
      <c r="Y37" s="28"/>
      <c r="Z37" s="49" t="s">
        <v>193</v>
      </c>
      <c r="AA37" s="49" t="s">
        <v>193</v>
      </c>
      <c r="AB37" s="46"/>
      <c r="AC37" s="46"/>
      <c r="AD37" s="46"/>
      <c r="AE37" s="46"/>
      <c r="AF37" s="46" t="s">
        <v>191</v>
      </c>
      <c r="AG37" s="46"/>
      <c r="AH37" s="46"/>
    </row>
    <row r="38" spans="1:34" ht="19.95" customHeight="1" x14ac:dyDescent="0.3">
      <c r="A38" s="53">
        <v>32</v>
      </c>
      <c r="B38" s="54" t="s">
        <v>202</v>
      </c>
      <c r="C38" s="54" t="s">
        <v>203</v>
      </c>
      <c r="D38" s="55">
        <v>3603412</v>
      </c>
      <c r="E38" s="54" t="s">
        <v>78</v>
      </c>
      <c r="F38" s="54" t="s">
        <v>76</v>
      </c>
      <c r="G38" s="57">
        <v>39</v>
      </c>
      <c r="H38" s="57">
        <v>32</v>
      </c>
      <c r="I38" s="57">
        <v>38</v>
      </c>
      <c r="J38" s="57">
        <v>36.333333333333336</v>
      </c>
      <c r="K38" s="57">
        <v>66</v>
      </c>
      <c r="L38" s="57">
        <v>27</v>
      </c>
      <c r="M38" s="57">
        <v>4</v>
      </c>
      <c r="N38" s="57">
        <v>4</v>
      </c>
      <c r="O38" s="57">
        <v>0</v>
      </c>
      <c r="P38" s="57">
        <v>1</v>
      </c>
      <c r="Q38" s="57">
        <v>2</v>
      </c>
      <c r="R38" s="57">
        <v>0</v>
      </c>
      <c r="S38" s="61">
        <v>77</v>
      </c>
      <c r="T38" s="57" t="s">
        <v>235</v>
      </c>
      <c r="U38" s="11"/>
      <c r="V38" s="11"/>
      <c r="W38" s="11"/>
      <c r="X38" s="47">
        <v>66</v>
      </c>
      <c r="Y38" s="28"/>
      <c r="Z38" s="49" t="s">
        <v>193</v>
      </c>
      <c r="AA38" s="49" t="s">
        <v>193</v>
      </c>
      <c r="AB38" s="46" t="s">
        <v>191</v>
      </c>
      <c r="AC38" s="46"/>
      <c r="AD38" s="46"/>
      <c r="AE38" s="46"/>
      <c r="AF38" s="46"/>
      <c r="AG38" s="46"/>
      <c r="AH38" s="46"/>
    </row>
    <row r="39" spans="1:34" ht="19.95" customHeight="1" x14ac:dyDescent="0.3">
      <c r="A39" s="56">
        <v>33</v>
      </c>
      <c r="B39" s="54" t="s">
        <v>204</v>
      </c>
      <c r="C39" s="54" t="s">
        <v>205</v>
      </c>
      <c r="D39" s="55">
        <v>3654363</v>
      </c>
      <c r="E39" s="54" t="s">
        <v>206</v>
      </c>
      <c r="F39" s="54" t="s">
        <v>76</v>
      </c>
      <c r="G39" s="57">
        <v>39</v>
      </c>
      <c r="H39" s="57">
        <v>32</v>
      </c>
      <c r="I39" s="57">
        <v>38</v>
      </c>
      <c r="J39" s="57">
        <v>36.333333333333336</v>
      </c>
      <c r="K39" s="57">
        <v>66</v>
      </c>
      <c r="L39" s="57">
        <v>27</v>
      </c>
      <c r="M39" s="57">
        <v>4</v>
      </c>
      <c r="N39" s="57">
        <v>4</v>
      </c>
      <c r="O39" s="57">
        <v>0</v>
      </c>
      <c r="P39" s="57">
        <v>1</v>
      </c>
      <c r="Q39" s="57">
        <v>2</v>
      </c>
      <c r="R39" s="57">
        <v>0</v>
      </c>
      <c r="S39" s="61">
        <v>77</v>
      </c>
      <c r="T39" s="57" t="s">
        <v>235</v>
      </c>
      <c r="U39" s="11"/>
      <c r="V39" s="11"/>
      <c r="W39" s="11"/>
      <c r="X39" s="47">
        <v>66</v>
      </c>
      <c r="Y39" s="28"/>
      <c r="Z39" s="49" t="s">
        <v>193</v>
      </c>
      <c r="AA39" s="49" t="s">
        <v>193</v>
      </c>
      <c r="AB39" s="46" t="s">
        <v>191</v>
      </c>
      <c r="AC39" s="46"/>
      <c r="AD39" s="46"/>
      <c r="AE39" s="46"/>
      <c r="AF39" s="46"/>
      <c r="AG39" s="46"/>
      <c r="AH39" s="46"/>
    </row>
    <row r="40" spans="1:34" ht="19.95" customHeight="1" x14ac:dyDescent="0.3">
      <c r="A40" s="56">
        <v>34</v>
      </c>
      <c r="B40" s="54" t="s">
        <v>207</v>
      </c>
      <c r="C40" s="54" t="s">
        <v>208</v>
      </c>
      <c r="D40" s="55">
        <v>4209194</v>
      </c>
      <c r="E40" s="54" t="s">
        <v>78</v>
      </c>
      <c r="F40" s="54" t="s">
        <v>76</v>
      </c>
      <c r="G40" s="17">
        <v>39</v>
      </c>
      <c r="H40" s="17">
        <v>32</v>
      </c>
      <c r="I40" s="17">
        <v>38</v>
      </c>
      <c r="J40" s="58">
        <v>36.333333333333336</v>
      </c>
      <c r="K40" s="17">
        <v>66</v>
      </c>
      <c r="L40" s="17">
        <v>27</v>
      </c>
      <c r="M40" s="17">
        <v>4</v>
      </c>
      <c r="N40" s="17">
        <v>4</v>
      </c>
      <c r="O40" s="17">
        <v>0</v>
      </c>
      <c r="P40" s="17">
        <v>1</v>
      </c>
      <c r="Q40" s="17">
        <v>2</v>
      </c>
      <c r="R40" s="17">
        <v>0</v>
      </c>
      <c r="S40" s="61">
        <v>77</v>
      </c>
      <c r="T40" s="57" t="s">
        <v>235</v>
      </c>
      <c r="U40" s="11"/>
      <c r="V40" s="11"/>
      <c r="W40" s="11"/>
      <c r="X40" s="47">
        <v>66</v>
      </c>
      <c r="Y40" s="28"/>
      <c r="Z40" s="49" t="s">
        <v>193</v>
      </c>
      <c r="AA40" s="49" t="s">
        <v>193</v>
      </c>
      <c r="AB40" s="46" t="s">
        <v>191</v>
      </c>
      <c r="AC40" s="46"/>
      <c r="AD40" s="46"/>
      <c r="AE40" s="46"/>
      <c r="AF40" s="46"/>
      <c r="AG40" s="46"/>
      <c r="AH40" s="46"/>
    </row>
    <row r="41" spans="1:34" ht="19.95" customHeight="1" x14ac:dyDescent="0.3">
      <c r="A41" s="56">
        <v>35</v>
      </c>
      <c r="B41" s="54" t="s">
        <v>211</v>
      </c>
      <c r="C41" s="54" t="s">
        <v>212</v>
      </c>
      <c r="D41" s="55">
        <v>3405127</v>
      </c>
      <c r="E41" s="54" t="s">
        <v>78</v>
      </c>
      <c r="F41" s="54" t="s">
        <v>76</v>
      </c>
      <c r="G41" s="17">
        <v>39</v>
      </c>
      <c r="H41" s="17">
        <v>32</v>
      </c>
      <c r="I41" s="17">
        <v>38</v>
      </c>
      <c r="J41" s="58">
        <v>36.333333333333336</v>
      </c>
      <c r="K41" s="17">
        <v>66</v>
      </c>
      <c r="L41" s="17">
        <v>27</v>
      </c>
      <c r="M41" s="17">
        <v>4</v>
      </c>
      <c r="N41" s="17">
        <v>4</v>
      </c>
      <c r="O41" s="17">
        <v>0</v>
      </c>
      <c r="P41" s="17">
        <v>1</v>
      </c>
      <c r="Q41" s="17">
        <v>2</v>
      </c>
      <c r="R41" s="17">
        <v>0</v>
      </c>
      <c r="S41" s="61">
        <v>77</v>
      </c>
      <c r="T41" s="57" t="s">
        <v>235</v>
      </c>
      <c r="U41" s="11"/>
      <c r="V41" s="11"/>
      <c r="W41" s="11"/>
      <c r="X41" s="27">
        <v>66</v>
      </c>
      <c r="Y41" s="28"/>
      <c r="Z41" s="49" t="s">
        <v>193</v>
      </c>
      <c r="AA41" s="49" t="s">
        <v>193</v>
      </c>
      <c r="AB41" s="46" t="s">
        <v>191</v>
      </c>
      <c r="AC41" s="46"/>
      <c r="AD41" s="46"/>
      <c r="AE41" s="46"/>
      <c r="AF41" s="46"/>
      <c r="AG41" s="46"/>
      <c r="AH41" s="46"/>
    </row>
    <row r="42" spans="1:34" ht="19.95" customHeight="1" x14ac:dyDescent="0.3">
      <c r="A42" s="53">
        <v>36</v>
      </c>
      <c r="B42" s="54" t="s">
        <v>213</v>
      </c>
      <c r="C42" s="54" t="s">
        <v>214</v>
      </c>
      <c r="D42" s="55">
        <v>3979746</v>
      </c>
      <c r="E42" s="54" t="s">
        <v>240</v>
      </c>
      <c r="F42" s="54" t="s">
        <v>76</v>
      </c>
      <c r="G42" s="57">
        <v>39</v>
      </c>
      <c r="H42" s="57">
        <v>32</v>
      </c>
      <c r="I42" s="57">
        <v>38</v>
      </c>
      <c r="J42" s="57">
        <v>36.333333333333336</v>
      </c>
      <c r="K42" s="57">
        <v>66</v>
      </c>
      <c r="L42" s="57">
        <v>27</v>
      </c>
      <c r="M42" s="57">
        <v>4</v>
      </c>
      <c r="N42" s="57">
        <v>4</v>
      </c>
      <c r="O42" s="57">
        <v>0</v>
      </c>
      <c r="P42" s="57">
        <v>1</v>
      </c>
      <c r="Q42" s="57">
        <v>2</v>
      </c>
      <c r="R42" s="57">
        <v>0</v>
      </c>
      <c r="S42" s="61">
        <v>77</v>
      </c>
      <c r="T42" s="57" t="s">
        <v>235</v>
      </c>
      <c r="U42" s="11"/>
      <c r="V42" s="11"/>
      <c r="W42" s="11"/>
      <c r="X42" s="27">
        <v>66</v>
      </c>
      <c r="Y42" s="28"/>
      <c r="Z42" s="49" t="s">
        <v>193</v>
      </c>
      <c r="AA42" s="49" t="s">
        <v>193</v>
      </c>
      <c r="AB42" s="46" t="s">
        <v>191</v>
      </c>
      <c r="AC42" s="46"/>
      <c r="AD42" s="46"/>
      <c r="AE42" s="46"/>
      <c r="AF42" s="46"/>
      <c r="AG42" s="46"/>
      <c r="AH42" s="46"/>
    </row>
    <row r="43" spans="1:34" ht="19.95" customHeight="1" x14ac:dyDescent="0.3">
      <c r="A43" s="56">
        <v>37</v>
      </c>
      <c r="B43" s="54" t="s">
        <v>215</v>
      </c>
      <c r="C43" s="54" t="s">
        <v>216</v>
      </c>
      <c r="D43" s="55">
        <v>3197455</v>
      </c>
      <c r="E43" s="54" t="s">
        <v>217</v>
      </c>
      <c r="F43" s="54" t="s">
        <v>76</v>
      </c>
      <c r="G43" s="17">
        <v>39</v>
      </c>
      <c r="H43" s="17">
        <v>32</v>
      </c>
      <c r="I43" s="17">
        <v>38</v>
      </c>
      <c r="J43" s="58">
        <v>36.333333333333336</v>
      </c>
      <c r="K43" s="17">
        <v>66</v>
      </c>
      <c r="L43" s="17">
        <v>14</v>
      </c>
      <c r="M43" s="17">
        <v>5</v>
      </c>
      <c r="N43" s="58">
        <v>2</v>
      </c>
      <c r="O43" s="17">
        <v>0</v>
      </c>
      <c r="P43" s="17">
        <v>1</v>
      </c>
      <c r="Q43" s="17">
        <v>2</v>
      </c>
      <c r="R43" s="58">
        <v>0</v>
      </c>
      <c r="S43" s="61">
        <v>76</v>
      </c>
      <c r="T43" s="57" t="s">
        <v>235</v>
      </c>
      <c r="U43" s="11"/>
      <c r="V43" s="11"/>
      <c r="W43" s="11"/>
      <c r="X43" s="27">
        <v>66</v>
      </c>
      <c r="Y43" s="28"/>
      <c r="Z43" s="49" t="s">
        <v>193</v>
      </c>
      <c r="AA43" s="49" t="s">
        <v>193</v>
      </c>
      <c r="AB43" s="46"/>
      <c r="AC43" s="46" t="s">
        <v>191</v>
      </c>
      <c r="AD43" s="46"/>
      <c r="AE43" s="46"/>
      <c r="AF43" s="46"/>
      <c r="AG43" s="46"/>
      <c r="AH43" s="46"/>
    </row>
    <row r="44" spans="1:34" ht="19.95" customHeight="1" x14ac:dyDescent="0.3">
      <c r="A44" s="56">
        <v>38</v>
      </c>
      <c r="B44" s="54" t="s">
        <v>218</v>
      </c>
      <c r="C44" s="54" t="s">
        <v>219</v>
      </c>
      <c r="D44" s="55">
        <v>4760642</v>
      </c>
      <c r="E44" s="54" t="s">
        <v>239</v>
      </c>
      <c r="F44" s="54" t="s">
        <v>76</v>
      </c>
      <c r="G44" s="17">
        <v>39</v>
      </c>
      <c r="H44" s="17">
        <v>32</v>
      </c>
      <c r="I44" s="17">
        <v>38</v>
      </c>
      <c r="J44" s="58">
        <v>36.333333333333336</v>
      </c>
      <c r="K44" s="17">
        <v>66</v>
      </c>
      <c r="L44" s="17">
        <v>27</v>
      </c>
      <c r="M44" s="17">
        <v>4</v>
      </c>
      <c r="N44" s="17">
        <v>1</v>
      </c>
      <c r="O44" s="17">
        <v>0</v>
      </c>
      <c r="P44" s="17">
        <v>1</v>
      </c>
      <c r="Q44" s="17">
        <v>2</v>
      </c>
      <c r="R44" s="17">
        <v>0</v>
      </c>
      <c r="S44" s="61">
        <v>74</v>
      </c>
      <c r="T44" s="57" t="s">
        <v>235</v>
      </c>
      <c r="U44" s="11"/>
      <c r="V44" s="11"/>
      <c r="W44" s="11"/>
      <c r="X44" s="27">
        <v>66</v>
      </c>
      <c r="Y44" s="28"/>
      <c r="Z44" s="49" t="s">
        <v>193</v>
      </c>
      <c r="AA44" s="49" t="s">
        <v>193</v>
      </c>
      <c r="AB44" s="46" t="s">
        <v>191</v>
      </c>
      <c r="AC44" s="46"/>
      <c r="AD44" s="46"/>
      <c r="AE44" s="46"/>
      <c r="AF44" s="46"/>
      <c r="AG44" s="46"/>
      <c r="AH44" s="46"/>
    </row>
  </sheetData>
  <mergeCells count="36">
    <mergeCell ref="AB4:AH4"/>
    <mergeCell ref="U5:U6"/>
    <mergeCell ref="V5:V6"/>
    <mergeCell ref="W5:W6"/>
    <mergeCell ref="X5:X6"/>
    <mergeCell ref="Y5:Y6"/>
    <mergeCell ref="AB5:AG5"/>
    <mergeCell ref="AH5:AH6"/>
    <mergeCell ref="Z5:Z6"/>
    <mergeCell ref="AA5:AA6"/>
    <mergeCell ref="N4:N6"/>
    <mergeCell ref="O4:O6"/>
    <mergeCell ref="P4:P6"/>
    <mergeCell ref="Q4:Q6"/>
    <mergeCell ref="R4:R6"/>
    <mergeCell ref="U4:X4"/>
    <mergeCell ref="G3:J3"/>
    <mergeCell ref="K3:K6"/>
    <mergeCell ref="M3:M6"/>
    <mergeCell ref="S3:S6"/>
    <mergeCell ref="U3:AH3"/>
    <mergeCell ref="G4:G6"/>
    <mergeCell ref="H4:H6"/>
    <mergeCell ref="I4:I6"/>
    <mergeCell ref="J4:J6"/>
    <mergeCell ref="L4:L5"/>
    <mergeCell ref="A1:AH1"/>
    <mergeCell ref="A2:F2"/>
    <mergeCell ref="G2:S2"/>
    <mergeCell ref="T2:T5"/>
    <mergeCell ref="A3:A6"/>
    <mergeCell ref="B3:B6"/>
    <mergeCell ref="C3:C6"/>
    <mergeCell ref="D3:D6"/>
    <mergeCell ref="E3:E6"/>
    <mergeCell ref="F3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zoomScale="65" zoomScaleNormal="65" workbookViewId="0">
      <selection activeCell="V13" sqref="V13"/>
    </sheetView>
  </sheetViews>
  <sheetFormatPr baseColWidth="10" defaultRowHeight="14.4" x14ac:dyDescent="0.3"/>
  <cols>
    <col min="1" max="1" width="6.109375" customWidth="1"/>
    <col min="2" max="2" width="20.77734375" customWidth="1"/>
    <col min="3" max="3" width="33.33203125" customWidth="1"/>
    <col min="4" max="4" width="11.33203125" customWidth="1"/>
    <col min="5" max="5" width="42.44140625" customWidth="1"/>
    <col min="6" max="6" width="34.6640625" customWidth="1"/>
    <col min="7" max="9" width="8.109375" customWidth="1"/>
    <col min="10" max="10" width="11.77734375" customWidth="1"/>
    <col min="11" max="11" width="12.44140625" customWidth="1"/>
    <col min="12" max="12" width="13.88671875" customWidth="1"/>
    <col min="13" max="13" width="12.5546875" customWidth="1"/>
    <col min="14" max="14" width="17.6640625" customWidth="1"/>
    <col min="15" max="16" width="15" customWidth="1"/>
    <col min="17" max="18" width="13.77734375" customWidth="1"/>
    <col min="19" max="19" width="11.21875" customWidth="1"/>
    <col min="20" max="20" width="20.77734375" customWidth="1"/>
  </cols>
  <sheetData>
    <row r="1" spans="1:20" ht="30" customHeight="1" x14ac:dyDescent="0.35">
      <c r="A1" s="121" t="s">
        <v>163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38"/>
    </row>
    <row r="2" spans="1:20" ht="30" customHeight="1" x14ac:dyDescent="0.3">
      <c r="A2" s="117" t="s">
        <v>147</v>
      </c>
      <c r="B2" s="118"/>
      <c r="C2" s="118"/>
      <c r="D2" s="118"/>
      <c r="E2" s="118"/>
      <c r="F2" s="118"/>
      <c r="G2" s="94" t="s">
        <v>100</v>
      </c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0" t="s">
        <v>233</v>
      </c>
    </row>
    <row r="3" spans="1:20" ht="30" customHeight="1" x14ac:dyDescent="0.3">
      <c r="A3" s="123" t="s">
        <v>15</v>
      </c>
      <c r="B3" s="123" t="s">
        <v>13</v>
      </c>
      <c r="C3" s="123" t="s">
        <v>16</v>
      </c>
      <c r="D3" s="123" t="s">
        <v>99</v>
      </c>
      <c r="E3" s="123" t="s">
        <v>79</v>
      </c>
      <c r="F3" s="87" t="s">
        <v>12</v>
      </c>
      <c r="G3" s="113" t="s">
        <v>148</v>
      </c>
      <c r="H3" s="114"/>
      <c r="I3" s="114"/>
      <c r="J3" s="115"/>
      <c r="K3" s="91" t="s">
        <v>4</v>
      </c>
      <c r="L3" s="1" t="s">
        <v>149</v>
      </c>
      <c r="M3" s="97" t="s">
        <v>5</v>
      </c>
      <c r="N3" s="1" t="s">
        <v>151</v>
      </c>
      <c r="O3" s="83" t="s">
        <v>152</v>
      </c>
      <c r="P3" s="83" t="s">
        <v>153</v>
      </c>
      <c r="Q3" s="83" t="s">
        <v>154</v>
      </c>
      <c r="R3" s="83" t="s">
        <v>155</v>
      </c>
      <c r="S3" s="91" t="s">
        <v>11</v>
      </c>
      <c r="T3" s="90"/>
    </row>
    <row r="4" spans="1:20" ht="30" customHeight="1" x14ac:dyDescent="0.3">
      <c r="A4" s="123"/>
      <c r="B4" s="123"/>
      <c r="C4" s="123"/>
      <c r="D4" s="123"/>
      <c r="E4" s="123"/>
      <c r="F4" s="88"/>
      <c r="G4" s="102" t="s">
        <v>0</v>
      </c>
      <c r="H4" s="102" t="s">
        <v>1</v>
      </c>
      <c r="I4" s="102" t="s">
        <v>2</v>
      </c>
      <c r="J4" s="104" t="s">
        <v>3</v>
      </c>
      <c r="K4" s="92"/>
      <c r="L4" s="100" t="s">
        <v>150</v>
      </c>
      <c r="M4" s="98"/>
      <c r="N4" s="103" t="s">
        <v>6</v>
      </c>
      <c r="O4" s="105" t="s">
        <v>7</v>
      </c>
      <c r="P4" s="105" t="s">
        <v>8</v>
      </c>
      <c r="Q4" s="105" t="s">
        <v>9</v>
      </c>
      <c r="R4" s="105" t="s">
        <v>10</v>
      </c>
      <c r="S4" s="92"/>
      <c r="T4" s="90"/>
    </row>
    <row r="5" spans="1:20" ht="30" customHeight="1" x14ac:dyDescent="0.3">
      <c r="A5" s="123"/>
      <c r="B5" s="123"/>
      <c r="C5" s="123"/>
      <c r="D5" s="123"/>
      <c r="E5" s="123"/>
      <c r="F5" s="88"/>
      <c r="G5" s="102"/>
      <c r="H5" s="102"/>
      <c r="I5" s="102"/>
      <c r="J5" s="104"/>
      <c r="K5" s="92"/>
      <c r="L5" s="137"/>
      <c r="M5" s="98"/>
      <c r="N5" s="103"/>
      <c r="O5" s="105"/>
      <c r="P5" s="105"/>
      <c r="Q5" s="105"/>
      <c r="R5" s="105"/>
      <c r="S5" s="92"/>
      <c r="T5" s="90"/>
    </row>
    <row r="6" spans="1:20" ht="39" customHeight="1" x14ac:dyDescent="0.3">
      <c r="A6" s="123"/>
      <c r="B6" s="123"/>
      <c r="C6" s="123"/>
      <c r="D6" s="123"/>
      <c r="E6" s="123"/>
      <c r="F6" s="89"/>
      <c r="G6" s="102"/>
      <c r="H6" s="102"/>
      <c r="I6" s="102"/>
      <c r="J6" s="104"/>
      <c r="K6" s="96"/>
      <c r="L6" s="101"/>
      <c r="M6" s="99"/>
      <c r="N6" s="103"/>
      <c r="O6" s="105"/>
      <c r="P6" s="105"/>
      <c r="Q6" s="105"/>
      <c r="R6" s="105"/>
      <c r="S6" s="96"/>
      <c r="T6" s="90"/>
    </row>
    <row r="7" spans="1:20" ht="30" customHeight="1" x14ac:dyDescent="0.3">
      <c r="A7" s="23">
        <v>1</v>
      </c>
      <c r="B7" s="24" t="s">
        <v>111</v>
      </c>
      <c r="C7" s="24" t="s">
        <v>112</v>
      </c>
      <c r="D7" s="25">
        <v>4031874</v>
      </c>
      <c r="E7" s="24" t="s">
        <v>231</v>
      </c>
      <c r="F7" s="24" t="s">
        <v>76</v>
      </c>
      <c r="G7" s="12">
        <v>39</v>
      </c>
      <c r="H7" s="12">
        <v>32</v>
      </c>
      <c r="I7" s="12">
        <v>38</v>
      </c>
      <c r="J7" s="12">
        <f>(G7+H7+I7)/3</f>
        <v>36.333333333333336</v>
      </c>
      <c r="K7" s="19">
        <v>66</v>
      </c>
      <c r="L7" s="12">
        <v>6</v>
      </c>
      <c r="M7" s="19">
        <v>5</v>
      </c>
      <c r="N7" s="12">
        <v>5</v>
      </c>
      <c r="O7" s="12">
        <v>2</v>
      </c>
      <c r="P7" s="12">
        <v>1</v>
      </c>
      <c r="Q7" s="12">
        <v>2</v>
      </c>
      <c r="R7" s="12">
        <v>0</v>
      </c>
      <c r="S7" s="19">
        <f t="shared" ref="S7" si="0">SUM(K7,M7,N7,O7,P7,Q7,R7)</f>
        <v>81</v>
      </c>
      <c r="T7" s="17" t="s">
        <v>241</v>
      </c>
    </row>
    <row r="8" spans="1:20" ht="30" customHeight="1" x14ac:dyDescent="0.3">
      <c r="A8" s="41">
        <v>2</v>
      </c>
      <c r="B8" s="24" t="s">
        <v>113</v>
      </c>
      <c r="C8" s="24" t="s">
        <v>114</v>
      </c>
      <c r="D8" s="25">
        <v>3994052</v>
      </c>
      <c r="E8" s="24" t="s">
        <v>231</v>
      </c>
      <c r="F8" s="24" t="s">
        <v>76</v>
      </c>
      <c r="G8" s="12">
        <v>39</v>
      </c>
      <c r="H8" s="12">
        <v>32</v>
      </c>
      <c r="I8" s="12">
        <v>38</v>
      </c>
      <c r="J8" s="12">
        <f>(G8+H8+I8)/3</f>
        <v>36.333333333333336</v>
      </c>
      <c r="K8" s="19">
        <v>66</v>
      </c>
      <c r="L8" s="12">
        <v>6</v>
      </c>
      <c r="M8" s="19">
        <v>5</v>
      </c>
      <c r="N8" s="12">
        <v>5</v>
      </c>
      <c r="O8" s="12">
        <v>2</v>
      </c>
      <c r="P8" s="12">
        <v>1</v>
      </c>
      <c r="Q8" s="12">
        <v>2</v>
      </c>
      <c r="R8" s="12">
        <v>0</v>
      </c>
      <c r="S8" s="19">
        <f>SUM(K8,M8,N8,O8,P8,Q8,R8)</f>
        <v>81</v>
      </c>
      <c r="T8" s="17" t="s">
        <v>241</v>
      </c>
    </row>
    <row r="9" spans="1:20" ht="30" customHeight="1" x14ac:dyDescent="0.3">
      <c r="A9" s="23">
        <v>3</v>
      </c>
      <c r="B9" s="24" t="s">
        <v>123</v>
      </c>
      <c r="C9" s="24" t="s">
        <v>124</v>
      </c>
      <c r="D9" s="25">
        <v>4980322</v>
      </c>
      <c r="E9" s="24" t="s">
        <v>129</v>
      </c>
      <c r="F9" s="24" t="s">
        <v>76</v>
      </c>
      <c r="G9" s="12">
        <v>39</v>
      </c>
      <c r="H9" s="12">
        <v>32</v>
      </c>
      <c r="I9" s="12">
        <v>38</v>
      </c>
      <c r="J9" s="12">
        <f>(G9+H9+I9)/3</f>
        <v>36.333333333333336</v>
      </c>
      <c r="K9" s="19">
        <v>66</v>
      </c>
      <c r="L9" s="12">
        <v>6</v>
      </c>
      <c r="M9" s="19">
        <v>5</v>
      </c>
      <c r="N9" s="12">
        <v>5</v>
      </c>
      <c r="O9" s="12">
        <v>2</v>
      </c>
      <c r="P9" s="12">
        <v>1</v>
      </c>
      <c r="Q9" s="12">
        <v>2</v>
      </c>
      <c r="R9" s="12">
        <v>0</v>
      </c>
      <c r="S9" s="19">
        <f>SUM(K9,M9,N9,O9,P9,Q9,R9)</f>
        <v>81</v>
      </c>
      <c r="T9" s="17" t="s">
        <v>241</v>
      </c>
    </row>
    <row r="10" spans="1:20" ht="30" customHeight="1" x14ac:dyDescent="0.3">
      <c r="A10" s="23">
        <v>4</v>
      </c>
      <c r="B10" s="24" t="s">
        <v>25</v>
      </c>
      <c r="C10" s="24" t="s">
        <v>26</v>
      </c>
      <c r="D10" s="44">
        <v>3650613</v>
      </c>
      <c r="E10" s="24" t="s">
        <v>83</v>
      </c>
      <c r="F10" s="24" t="s">
        <v>76</v>
      </c>
      <c r="G10" s="11">
        <v>39</v>
      </c>
      <c r="H10" s="11">
        <v>32</v>
      </c>
      <c r="I10" s="11">
        <v>38</v>
      </c>
      <c r="J10" s="11">
        <f>(G10+H10+I10)/3</f>
        <v>36.333333333333336</v>
      </c>
      <c r="K10" s="19">
        <v>66</v>
      </c>
      <c r="L10" s="11">
        <v>6</v>
      </c>
      <c r="M10" s="19">
        <v>5</v>
      </c>
      <c r="N10" s="11">
        <v>4</v>
      </c>
      <c r="O10" s="11">
        <v>2</v>
      </c>
      <c r="P10" s="11">
        <v>1</v>
      </c>
      <c r="Q10" s="11">
        <v>2</v>
      </c>
      <c r="R10" s="11">
        <v>0</v>
      </c>
      <c r="S10" s="19">
        <f>SUM(K10,M10,N10,O10,P10,Q10,R10)</f>
        <v>80</v>
      </c>
      <c r="T10" s="17" t="s">
        <v>241</v>
      </c>
    </row>
    <row r="11" spans="1:20" ht="30" customHeight="1" x14ac:dyDescent="0.3">
      <c r="A11" s="41">
        <v>5</v>
      </c>
      <c r="B11" s="24" t="s">
        <v>117</v>
      </c>
      <c r="C11" s="24" t="s">
        <v>118</v>
      </c>
      <c r="D11" s="25">
        <v>3637065</v>
      </c>
      <c r="E11" s="24" t="s">
        <v>127</v>
      </c>
      <c r="F11" s="24" t="s">
        <v>76</v>
      </c>
      <c r="G11" s="12">
        <v>39</v>
      </c>
      <c r="H11" s="12">
        <v>32</v>
      </c>
      <c r="I11" s="12">
        <v>38</v>
      </c>
      <c r="J11" s="12">
        <f t="shared" ref="J11:J14" si="1">(G11+H11+I11)/3</f>
        <v>36.333333333333336</v>
      </c>
      <c r="K11" s="19">
        <v>66</v>
      </c>
      <c r="L11" s="12">
        <v>6</v>
      </c>
      <c r="M11" s="19">
        <v>5</v>
      </c>
      <c r="N11" s="12">
        <v>4</v>
      </c>
      <c r="O11" s="12">
        <v>0</v>
      </c>
      <c r="P11" s="12">
        <v>1</v>
      </c>
      <c r="Q11" s="12">
        <v>2</v>
      </c>
      <c r="R11" s="12">
        <v>0</v>
      </c>
      <c r="S11" s="19">
        <f t="shared" ref="S11:S13" si="2">SUM(K11,M11,N11,O11,P11,Q11,R11)</f>
        <v>78</v>
      </c>
      <c r="T11" s="17" t="s">
        <v>241</v>
      </c>
    </row>
    <row r="12" spans="1:20" ht="30" customHeight="1" x14ac:dyDescent="0.3">
      <c r="A12" s="23">
        <v>6</v>
      </c>
      <c r="B12" s="24" t="s">
        <v>115</v>
      </c>
      <c r="C12" s="24" t="s">
        <v>116</v>
      </c>
      <c r="D12" s="25">
        <v>4246962</v>
      </c>
      <c r="E12" s="24" t="s">
        <v>126</v>
      </c>
      <c r="F12" s="24" t="s">
        <v>130</v>
      </c>
      <c r="G12" s="12">
        <v>42</v>
      </c>
      <c r="H12" s="12">
        <v>59</v>
      </c>
      <c r="I12" s="12">
        <v>68</v>
      </c>
      <c r="J12" s="12">
        <f>(G12+H12+I12)/3</f>
        <v>56.333333333333336</v>
      </c>
      <c r="K12" s="19">
        <v>62</v>
      </c>
      <c r="L12" s="12">
        <v>12</v>
      </c>
      <c r="M12" s="19">
        <v>5</v>
      </c>
      <c r="N12" s="12">
        <v>4</v>
      </c>
      <c r="O12" s="12">
        <v>0</v>
      </c>
      <c r="P12" s="12">
        <v>1</v>
      </c>
      <c r="Q12" s="12">
        <v>2</v>
      </c>
      <c r="R12" s="12">
        <v>0</v>
      </c>
      <c r="S12" s="19">
        <f>SUM(K12,M12,N12,O12,P12,Q12,R12)</f>
        <v>74</v>
      </c>
      <c r="T12" s="17" t="s">
        <v>241</v>
      </c>
    </row>
    <row r="13" spans="1:20" ht="30" customHeight="1" x14ac:dyDescent="0.3">
      <c r="A13" s="23">
        <v>7</v>
      </c>
      <c r="B13" s="24" t="s">
        <v>121</v>
      </c>
      <c r="C13" s="24" t="s">
        <v>122</v>
      </c>
      <c r="D13" s="25">
        <v>3249936</v>
      </c>
      <c r="E13" s="24" t="s">
        <v>128</v>
      </c>
      <c r="F13" s="24" t="s">
        <v>130</v>
      </c>
      <c r="G13" s="12">
        <v>42</v>
      </c>
      <c r="H13" s="12">
        <v>59</v>
      </c>
      <c r="I13" s="12">
        <v>68</v>
      </c>
      <c r="J13" s="12">
        <f t="shared" si="1"/>
        <v>56.333333333333336</v>
      </c>
      <c r="K13" s="19">
        <v>62</v>
      </c>
      <c r="L13" s="12">
        <v>12</v>
      </c>
      <c r="M13" s="19">
        <v>5</v>
      </c>
      <c r="N13" s="12">
        <v>4</v>
      </c>
      <c r="O13" s="12">
        <v>0</v>
      </c>
      <c r="P13" s="12">
        <v>1</v>
      </c>
      <c r="Q13" s="12">
        <v>2</v>
      </c>
      <c r="R13" s="12">
        <v>0</v>
      </c>
      <c r="S13" s="19">
        <f t="shared" si="2"/>
        <v>74</v>
      </c>
      <c r="T13" s="17" t="s">
        <v>241</v>
      </c>
    </row>
    <row r="14" spans="1:20" ht="30" customHeight="1" x14ac:dyDescent="0.3">
      <c r="A14" s="41">
        <v>8</v>
      </c>
      <c r="B14" s="24" t="s">
        <v>110</v>
      </c>
      <c r="C14" s="24" t="s">
        <v>229</v>
      </c>
      <c r="D14" s="25">
        <v>3485606</v>
      </c>
      <c r="E14" s="24" t="s">
        <v>125</v>
      </c>
      <c r="F14" s="24" t="s">
        <v>130</v>
      </c>
      <c r="G14" s="20">
        <v>42</v>
      </c>
      <c r="H14" s="20">
        <v>59</v>
      </c>
      <c r="I14" s="20">
        <v>68</v>
      </c>
      <c r="J14" s="20">
        <f t="shared" si="1"/>
        <v>56.333333333333336</v>
      </c>
      <c r="K14" s="19">
        <v>62</v>
      </c>
      <c r="L14" s="20">
        <v>42</v>
      </c>
      <c r="M14" s="19">
        <v>3</v>
      </c>
      <c r="N14" s="20">
        <v>5</v>
      </c>
      <c r="O14" s="20">
        <v>0</v>
      </c>
      <c r="P14" s="20">
        <v>1</v>
      </c>
      <c r="Q14" s="20">
        <v>2</v>
      </c>
      <c r="R14" s="20">
        <v>0</v>
      </c>
      <c r="S14" s="19">
        <f>SUM(K14,M14,N14,O14,P14,Q14,R14)</f>
        <v>73</v>
      </c>
      <c r="T14" s="17" t="s">
        <v>241</v>
      </c>
    </row>
    <row r="15" spans="1:20" ht="30" customHeight="1" x14ac:dyDescent="0.3">
      <c r="A15" s="23">
        <v>9</v>
      </c>
      <c r="B15" s="24" t="s">
        <v>119</v>
      </c>
      <c r="C15" s="24" t="s">
        <v>120</v>
      </c>
      <c r="D15" s="25">
        <v>2429748</v>
      </c>
      <c r="E15" s="24" t="s">
        <v>232</v>
      </c>
      <c r="F15" s="24" t="s">
        <v>195</v>
      </c>
      <c r="G15" s="12">
        <v>78</v>
      </c>
      <c r="H15" s="12">
        <v>90</v>
      </c>
      <c r="I15" s="12">
        <v>54</v>
      </c>
      <c r="J15" s="12">
        <f>(G15+H15+I15)/3</f>
        <v>74</v>
      </c>
      <c r="K15" s="19">
        <v>62</v>
      </c>
      <c r="L15" s="12">
        <v>151</v>
      </c>
      <c r="M15" s="19">
        <v>0</v>
      </c>
      <c r="N15" s="12">
        <v>5</v>
      </c>
      <c r="O15" s="12">
        <v>2</v>
      </c>
      <c r="P15" s="12">
        <v>1</v>
      </c>
      <c r="Q15" s="12">
        <v>2</v>
      </c>
      <c r="R15" s="12">
        <v>0</v>
      </c>
      <c r="S15" s="19">
        <f>SUM(K15,M15,N15,O15,P15,Q15,R15)</f>
        <v>72</v>
      </c>
      <c r="T15" s="17" t="s">
        <v>241</v>
      </c>
    </row>
    <row r="16" spans="1:20" ht="30" customHeight="1" x14ac:dyDescent="0.3">
      <c r="A16" s="23">
        <v>10</v>
      </c>
      <c r="B16" s="42" t="s">
        <v>109</v>
      </c>
      <c r="C16" s="42" t="s">
        <v>230</v>
      </c>
      <c r="D16" s="43">
        <v>3505349</v>
      </c>
      <c r="E16" s="42" t="s">
        <v>196</v>
      </c>
      <c r="F16" s="42" t="s">
        <v>77</v>
      </c>
      <c r="G16" s="9">
        <v>91</v>
      </c>
      <c r="H16" s="9">
        <v>134</v>
      </c>
      <c r="I16" s="9">
        <v>93</v>
      </c>
      <c r="J16" s="20">
        <f>(G16+H16+I16)/3</f>
        <v>106</v>
      </c>
      <c r="K16" s="18">
        <v>54</v>
      </c>
      <c r="L16" s="9">
        <v>68</v>
      </c>
      <c r="M16" s="18">
        <v>2</v>
      </c>
      <c r="N16" s="9">
        <v>5</v>
      </c>
      <c r="O16" s="9">
        <v>0</v>
      </c>
      <c r="P16" s="9">
        <v>1</v>
      </c>
      <c r="Q16" s="9">
        <v>2</v>
      </c>
      <c r="R16" s="9">
        <v>0</v>
      </c>
      <c r="S16" s="18">
        <f>SUM(K16,M16,N16,O16,P16,Q16,R16)</f>
        <v>64</v>
      </c>
      <c r="T16" s="17" t="s">
        <v>241</v>
      </c>
    </row>
  </sheetData>
  <mergeCells count="24">
    <mergeCell ref="A1:S1"/>
    <mergeCell ref="N4:N6"/>
    <mergeCell ref="O4:O6"/>
    <mergeCell ref="P4:P6"/>
    <mergeCell ref="Q4:Q6"/>
    <mergeCell ref="R4:R6"/>
    <mergeCell ref="L4:L6"/>
    <mergeCell ref="F3:F6"/>
    <mergeCell ref="G3:J3"/>
    <mergeCell ref="K3:K6"/>
    <mergeCell ref="M3:M6"/>
    <mergeCell ref="S3:S6"/>
    <mergeCell ref="G4:G6"/>
    <mergeCell ref="H4:H6"/>
    <mergeCell ref="I4:I6"/>
    <mergeCell ref="J4:J6"/>
    <mergeCell ref="A2:F2"/>
    <mergeCell ref="G2:S2"/>
    <mergeCell ref="T2:T6"/>
    <mergeCell ref="A3:A6"/>
    <mergeCell ref="B3:B6"/>
    <mergeCell ref="C3:C6"/>
    <mergeCell ref="D3:D6"/>
    <mergeCell ref="E3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tabSelected="1" zoomScale="76" zoomScaleNormal="76" workbookViewId="0">
      <selection activeCell="X7" sqref="X7"/>
    </sheetView>
  </sheetViews>
  <sheetFormatPr baseColWidth="10" defaultRowHeight="14.4" x14ac:dyDescent="0.3"/>
  <cols>
    <col min="1" max="1" width="4.5546875" customWidth="1"/>
    <col min="2" max="2" width="16" customWidth="1"/>
    <col min="3" max="3" width="23.88671875" customWidth="1"/>
    <col min="5" max="5" width="33.77734375" customWidth="1"/>
    <col min="6" max="6" width="32" customWidth="1"/>
    <col min="7" max="9" width="8.77734375" customWidth="1"/>
    <col min="10" max="10" width="9.5546875" customWidth="1"/>
    <col min="14" max="14" width="11.88671875" customWidth="1"/>
    <col min="24" max="24" width="13.33203125" customWidth="1"/>
  </cols>
  <sheetData>
    <row r="1" spans="1:24" ht="20.399999999999999" x14ac:dyDescent="0.35">
      <c r="A1" s="121" t="s">
        <v>178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24" ht="20.399999999999999" customHeight="1" x14ac:dyDescent="0.3">
      <c r="A2" s="117" t="s">
        <v>147</v>
      </c>
      <c r="B2" s="118"/>
      <c r="C2" s="118"/>
      <c r="D2" s="118"/>
      <c r="E2" s="118"/>
      <c r="F2" s="118"/>
      <c r="G2" s="94" t="s">
        <v>100</v>
      </c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127" t="s">
        <v>179</v>
      </c>
      <c r="T2" s="127"/>
      <c r="U2" s="127"/>
      <c r="V2" s="127"/>
      <c r="W2" s="128" t="s">
        <v>11</v>
      </c>
      <c r="X2" s="90" t="s">
        <v>233</v>
      </c>
    </row>
    <row r="3" spans="1:24" ht="20.399999999999999" x14ac:dyDescent="0.3">
      <c r="A3" s="123" t="s">
        <v>15</v>
      </c>
      <c r="B3" s="84" t="s">
        <v>13</v>
      </c>
      <c r="C3" s="123" t="s">
        <v>16</v>
      </c>
      <c r="D3" s="123" t="s">
        <v>99</v>
      </c>
      <c r="E3" s="123" t="s">
        <v>79</v>
      </c>
      <c r="F3" s="87" t="s">
        <v>12</v>
      </c>
      <c r="G3" s="113" t="s">
        <v>148</v>
      </c>
      <c r="H3" s="114"/>
      <c r="I3" s="114"/>
      <c r="J3" s="115"/>
      <c r="K3" s="91" t="s">
        <v>4</v>
      </c>
      <c r="L3" s="1" t="s">
        <v>149</v>
      </c>
      <c r="M3" s="97" t="s">
        <v>5</v>
      </c>
      <c r="N3" s="1" t="s">
        <v>151</v>
      </c>
      <c r="O3" s="83" t="s">
        <v>152</v>
      </c>
      <c r="P3" s="83" t="s">
        <v>153</v>
      </c>
      <c r="Q3" s="83" t="s">
        <v>154</v>
      </c>
      <c r="R3" s="83" t="s">
        <v>155</v>
      </c>
      <c r="S3" s="131" t="s">
        <v>171</v>
      </c>
      <c r="T3" s="131"/>
      <c r="U3" s="131"/>
      <c r="V3" s="131"/>
      <c r="W3" s="129"/>
      <c r="X3" s="90"/>
    </row>
    <row r="4" spans="1:24" ht="14.4" customHeight="1" x14ac:dyDescent="0.3">
      <c r="A4" s="123"/>
      <c r="B4" s="85"/>
      <c r="C4" s="123"/>
      <c r="D4" s="123"/>
      <c r="E4" s="123"/>
      <c r="F4" s="88"/>
      <c r="G4" s="102" t="s">
        <v>0</v>
      </c>
      <c r="H4" s="102" t="s">
        <v>1</v>
      </c>
      <c r="I4" s="102" t="s">
        <v>2</v>
      </c>
      <c r="J4" s="104" t="s">
        <v>3</v>
      </c>
      <c r="K4" s="92"/>
      <c r="L4" s="100" t="s">
        <v>150</v>
      </c>
      <c r="M4" s="98"/>
      <c r="N4" s="103" t="s">
        <v>6</v>
      </c>
      <c r="O4" s="105" t="s">
        <v>7</v>
      </c>
      <c r="P4" s="105" t="s">
        <v>8</v>
      </c>
      <c r="Q4" s="105" t="s">
        <v>9</v>
      </c>
      <c r="R4" s="105" t="s">
        <v>10</v>
      </c>
      <c r="S4" s="124" t="s">
        <v>172</v>
      </c>
      <c r="T4" s="124"/>
      <c r="U4" s="124" t="s">
        <v>175</v>
      </c>
      <c r="V4" s="124"/>
      <c r="W4" s="129"/>
      <c r="X4" s="90"/>
    </row>
    <row r="5" spans="1:24" ht="14.4" customHeight="1" x14ac:dyDescent="0.3">
      <c r="A5" s="123"/>
      <c r="B5" s="85"/>
      <c r="C5" s="123"/>
      <c r="D5" s="123"/>
      <c r="E5" s="123"/>
      <c r="F5" s="88"/>
      <c r="G5" s="102"/>
      <c r="H5" s="102"/>
      <c r="I5" s="102"/>
      <c r="J5" s="104"/>
      <c r="K5" s="92"/>
      <c r="L5" s="137"/>
      <c r="M5" s="98"/>
      <c r="N5" s="103"/>
      <c r="O5" s="105"/>
      <c r="P5" s="105"/>
      <c r="Q5" s="105"/>
      <c r="R5" s="105"/>
      <c r="S5" s="124" t="s">
        <v>173</v>
      </c>
      <c r="T5" s="124" t="s">
        <v>174</v>
      </c>
      <c r="U5" s="125" t="s">
        <v>176</v>
      </c>
      <c r="V5" s="125" t="s">
        <v>177</v>
      </c>
      <c r="W5" s="129"/>
      <c r="X5" s="90"/>
    </row>
    <row r="6" spans="1:24" ht="21.6" customHeight="1" x14ac:dyDescent="0.3">
      <c r="A6" s="123"/>
      <c r="B6" s="86"/>
      <c r="C6" s="123"/>
      <c r="D6" s="123"/>
      <c r="E6" s="123"/>
      <c r="F6" s="89"/>
      <c r="G6" s="102"/>
      <c r="H6" s="102"/>
      <c r="I6" s="102"/>
      <c r="J6" s="104"/>
      <c r="K6" s="96"/>
      <c r="L6" s="101"/>
      <c r="M6" s="99"/>
      <c r="N6" s="103"/>
      <c r="O6" s="105"/>
      <c r="P6" s="105"/>
      <c r="Q6" s="105"/>
      <c r="R6" s="105"/>
      <c r="S6" s="124"/>
      <c r="T6" s="124"/>
      <c r="U6" s="126"/>
      <c r="V6" s="126"/>
      <c r="W6" s="130"/>
      <c r="X6" s="90"/>
    </row>
    <row r="7" spans="1:24" ht="39" customHeight="1" x14ac:dyDescent="0.3">
      <c r="A7" s="23">
        <v>1</v>
      </c>
      <c r="B7" s="24" t="s">
        <v>142</v>
      </c>
      <c r="C7" s="24" t="s">
        <v>143</v>
      </c>
      <c r="D7" s="25">
        <v>3866885</v>
      </c>
      <c r="E7" s="24" t="s">
        <v>183</v>
      </c>
      <c r="F7" s="24" t="s">
        <v>131</v>
      </c>
      <c r="G7" s="22">
        <v>78</v>
      </c>
      <c r="H7" s="22">
        <v>90</v>
      </c>
      <c r="I7" s="22">
        <v>54</v>
      </c>
      <c r="J7" s="22">
        <f>(G7+H7+I7)/3</f>
        <v>74</v>
      </c>
      <c r="K7" s="38">
        <v>62</v>
      </c>
      <c r="L7" s="22">
        <v>45</v>
      </c>
      <c r="M7" s="36">
        <v>3</v>
      </c>
      <c r="N7" s="22">
        <v>5</v>
      </c>
      <c r="O7" s="22">
        <v>1</v>
      </c>
      <c r="P7" s="22">
        <v>1</v>
      </c>
      <c r="Q7" s="22">
        <v>2</v>
      </c>
      <c r="R7" s="22">
        <v>0</v>
      </c>
      <c r="S7" s="22">
        <v>0</v>
      </c>
      <c r="T7" s="22">
        <v>0</v>
      </c>
      <c r="U7" s="22">
        <v>0</v>
      </c>
      <c r="V7" s="22">
        <v>2</v>
      </c>
      <c r="W7" s="36">
        <f>SUM(K7,M7,N7,O7,P7,Q7,R7+V7)</f>
        <v>76</v>
      </c>
      <c r="X7" s="8" t="s">
        <v>242</v>
      </c>
    </row>
    <row r="8" spans="1:24" ht="39" customHeight="1" x14ac:dyDescent="0.3">
      <c r="A8" s="23">
        <v>2</v>
      </c>
      <c r="B8" s="24" t="s">
        <v>145</v>
      </c>
      <c r="C8" s="24" t="s">
        <v>146</v>
      </c>
      <c r="D8" s="25">
        <v>2036307</v>
      </c>
      <c r="E8" s="24" t="s">
        <v>185</v>
      </c>
      <c r="F8" s="24" t="s">
        <v>190</v>
      </c>
      <c r="G8" s="22">
        <v>93</v>
      </c>
      <c r="H8" s="22">
        <v>153</v>
      </c>
      <c r="I8" s="22">
        <v>101</v>
      </c>
      <c r="J8" s="22">
        <f>(G8+H8+I8)/3</f>
        <v>115.66666666666667</v>
      </c>
      <c r="K8" s="38">
        <v>54</v>
      </c>
      <c r="L8" s="22">
        <v>122</v>
      </c>
      <c r="M8" s="36">
        <v>0</v>
      </c>
      <c r="N8" s="22">
        <v>5</v>
      </c>
      <c r="O8" s="22">
        <v>0</v>
      </c>
      <c r="P8" s="22">
        <v>1</v>
      </c>
      <c r="Q8" s="22">
        <v>2</v>
      </c>
      <c r="R8" s="22">
        <v>0</v>
      </c>
      <c r="S8" s="22">
        <v>0</v>
      </c>
      <c r="T8" s="22">
        <v>0</v>
      </c>
      <c r="U8" s="22">
        <v>1</v>
      </c>
      <c r="V8" s="22">
        <v>0</v>
      </c>
      <c r="W8" s="36">
        <f>SUM(K8,M8,N8,O8,P8,Q8,R8+U8)</f>
        <v>63</v>
      </c>
      <c r="X8" s="8" t="s">
        <v>242</v>
      </c>
    </row>
    <row r="9" spans="1:24" ht="39" customHeight="1" x14ac:dyDescent="0.3">
      <c r="A9" s="23">
        <v>3</v>
      </c>
      <c r="B9" s="24" t="s">
        <v>136</v>
      </c>
      <c r="C9" s="24" t="s">
        <v>137</v>
      </c>
      <c r="D9" s="25">
        <v>4907482</v>
      </c>
      <c r="E9" s="24" t="s">
        <v>181</v>
      </c>
      <c r="F9" s="24" t="s">
        <v>187</v>
      </c>
      <c r="G9" s="30">
        <v>239</v>
      </c>
      <c r="H9" s="30">
        <v>201</v>
      </c>
      <c r="I9" s="30">
        <v>42</v>
      </c>
      <c r="J9" s="30">
        <f>(G9+H9+I9)/3</f>
        <v>160.66666666666666</v>
      </c>
      <c r="K9" s="38">
        <v>46</v>
      </c>
      <c r="L9" s="30">
        <v>170</v>
      </c>
      <c r="M9" s="36">
        <v>0</v>
      </c>
      <c r="N9" s="30">
        <v>4</v>
      </c>
      <c r="O9" s="30">
        <v>2</v>
      </c>
      <c r="P9" s="30">
        <v>0</v>
      </c>
      <c r="Q9" s="30">
        <v>2</v>
      </c>
      <c r="R9" s="30">
        <v>0</v>
      </c>
      <c r="S9" s="30">
        <v>0</v>
      </c>
      <c r="T9" s="30">
        <v>0</v>
      </c>
      <c r="U9" s="30">
        <v>0</v>
      </c>
      <c r="V9" s="30">
        <v>2</v>
      </c>
      <c r="W9" s="36">
        <f>SUM(K9,M9,N9,O9,P9,Q9,R9,V9)</f>
        <v>56</v>
      </c>
      <c r="X9" s="8" t="s">
        <v>242</v>
      </c>
    </row>
    <row r="10" spans="1:24" ht="39" customHeight="1" x14ac:dyDescent="0.3">
      <c r="A10" s="23">
        <v>4</v>
      </c>
      <c r="B10" s="24" t="s">
        <v>134</v>
      </c>
      <c r="C10" s="24" t="s">
        <v>135</v>
      </c>
      <c r="D10" s="25">
        <v>3563858</v>
      </c>
      <c r="E10" s="24" t="s">
        <v>201</v>
      </c>
      <c r="F10" s="24" t="s">
        <v>186</v>
      </c>
      <c r="G10" s="30">
        <v>166</v>
      </c>
      <c r="H10" s="30">
        <v>201</v>
      </c>
      <c r="I10" s="30">
        <v>151</v>
      </c>
      <c r="J10" s="30">
        <f>(G10+H10+I10)/3</f>
        <v>172.66666666666666</v>
      </c>
      <c r="K10" s="38">
        <v>46</v>
      </c>
      <c r="L10" s="30">
        <v>75</v>
      </c>
      <c r="M10" s="36">
        <v>2</v>
      </c>
      <c r="N10" s="30">
        <v>5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2</v>
      </c>
      <c r="W10" s="36">
        <f>SUM(K10,M10,N10,O10,P10,Q10,R10,S10:V10)</f>
        <v>55</v>
      </c>
      <c r="X10" s="8" t="s">
        <v>242</v>
      </c>
    </row>
    <row r="11" spans="1:24" ht="39" customHeight="1" x14ac:dyDescent="0.3">
      <c r="A11" s="23">
        <v>5</v>
      </c>
      <c r="B11" s="24" t="s">
        <v>140</v>
      </c>
      <c r="C11" s="24" t="s">
        <v>141</v>
      </c>
      <c r="D11" s="25">
        <v>4466922</v>
      </c>
      <c r="E11" s="24" t="s">
        <v>197</v>
      </c>
      <c r="F11" s="24" t="s">
        <v>186</v>
      </c>
      <c r="G11" s="22">
        <v>166</v>
      </c>
      <c r="H11" s="22">
        <v>201</v>
      </c>
      <c r="I11" s="22">
        <v>151</v>
      </c>
      <c r="J11" s="22">
        <f t="shared" ref="J11:J13" si="0">(G11+H11+I11)/3</f>
        <v>172.66666666666666</v>
      </c>
      <c r="K11" s="38">
        <v>46</v>
      </c>
      <c r="L11" s="30">
        <v>75</v>
      </c>
      <c r="M11" s="36">
        <v>2</v>
      </c>
      <c r="N11" s="22">
        <v>5</v>
      </c>
      <c r="O11" s="22">
        <v>2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2</v>
      </c>
      <c r="W11" s="36">
        <f t="shared" ref="W11" si="1">SUM(K11,M11,N11,O11,P11,Q11,R11)</f>
        <v>55</v>
      </c>
      <c r="X11" s="8" t="s">
        <v>242</v>
      </c>
    </row>
    <row r="12" spans="1:24" ht="39" customHeight="1" x14ac:dyDescent="0.3">
      <c r="A12" s="23">
        <v>6</v>
      </c>
      <c r="B12" s="24" t="s">
        <v>144</v>
      </c>
      <c r="C12" s="24" t="s">
        <v>192</v>
      </c>
      <c r="D12" s="25">
        <v>3919442</v>
      </c>
      <c r="E12" s="24" t="s">
        <v>184</v>
      </c>
      <c r="F12" s="24" t="s">
        <v>189</v>
      </c>
      <c r="G12" s="16">
        <v>295</v>
      </c>
      <c r="H12" s="16">
        <v>194</v>
      </c>
      <c r="I12" s="16">
        <v>101</v>
      </c>
      <c r="J12" s="16">
        <f t="shared" si="0"/>
        <v>196.66666666666666</v>
      </c>
      <c r="K12" s="39">
        <v>42</v>
      </c>
      <c r="L12" s="16">
        <v>204</v>
      </c>
      <c r="M12" s="40">
        <v>0</v>
      </c>
      <c r="N12" s="16">
        <v>5</v>
      </c>
      <c r="O12" s="16">
        <v>2</v>
      </c>
      <c r="P12" s="16">
        <v>0</v>
      </c>
      <c r="Q12" s="16">
        <v>2</v>
      </c>
      <c r="R12" s="16">
        <v>0</v>
      </c>
      <c r="S12" s="16">
        <v>0</v>
      </c>
      <c r="T12" s="16">
        <v>0</v>
      </c>
      <c r="U12" s="16">
        <v>0</v>
      </c>
      <c r="V12" s="16">
        <v>2</v>
      </c>
      <c r="W12" s="39">
        <f t="shared" ref="W12" si="2">SUM(K12,M12,N12,O12,P12,Q12,R12,S12,T12,U12,V12)</f>
        <v>53</v>
      </c>
      <c r="X12" s="8" t="s">
        <v>242</v>
      </c>
    </row>
    <row r="13" spans="1:24" ht="39" customHeight="1" x14ac:dyDescent="0.3">
      <c r="A13" s="23">
        <v>7</v>
      </c>
      <c r="B13" s="24" t="s">
        <v>132</v>
      </c>
      <c r="C13" s="24" t="s">
        <v>133</v>
      </c>
      <c r="D13" s="25">
        <v>4310824</v>
      </c>
      <c r="E13" s="24" t="s">
        <v>180</v>
      </c>
      <c r="F13" s="24" t="s">
        <v>186</v>
      </c>
      <c r="G13" s="16">
        <v>166</v>
      </c>
      <c r="H13" s="16">
        <v>201</v>
      </c>
      <c r="I13" s="16">
        <v>151</v>
      </c>
      <c r="J13" s="16">
        <f t="shared" si="0"/>
        <v>172.66666666666666</v>
      </c>
      <c r="K13" s="39">
        <v>46</v>
      </c>
      <c r="L13" s="15">
        <v>127</v>
      </c>
      <c r="M13" s="39">
        <v>0</v>
      </c>
      <c r="N13" s="15">
        <v>4</v>
      </c>
      <c r="O13" s="15">
        <v>0</v>
      </c>
      <c r="P13" s="15">
        <v>0</v>
      </c>
      <c r="Q13" s="15">
        <v>0</v>
      </c>
      <c r="R13" s="15">
        <v>0</v>
      </c>
      <c r="S13" s="16">
        <v>0</v>
      </c>
      <c r="T13" s="16">
        <v>0</v>
      </c>
      <c r="U13" s="16">
        <v>0</v>
      </c>
      <c r="V13" s="16">
        <v>2</v>
      </c>
      <c r="W13" s="39">
        <f>SUM(K13,M13,N13,O13,P13,Q13,R13,S13,T13,U13,V13)</f>
        <v>52</v>
      </c>
      <c r="X13" s="8" t="s">
        <v>242</v>
      </c>
    </row>
    <row r="14" spans="1:24" ht="39" customHeight="1" x14ac:dyDescent="0.3">
      <c r="A14" s="23">
        <v>8</v>
      </c>
      <c r="B14" s="24" t="s">
        <v>138</v>
      </c>
      <c r="C14" s="24" t="s">
        <v>139</v>
      </c>
      <c r="D14" s="25">
        <v>3193528</v>
      </c>
      <c r="E14" s="50" t="s">
        <v>182</v>
      </c>
      <c r="F14" s="24" t="s">
        <v>188</v>
      </c>
      <c r="G14" s="30">
        <v>227</v>
      </c>
      <c r="H14" s="30">
        <v>161</v>
      </c>
      <c r="I14" s="30">
        <v>201</v>
      </c>
      <c r="J14" s="30">
        <f>(G14+H14+I14)/3</f>
        <v>196.33333333333334</v>
      </c>
      <c r="K14" s="38">
        <v>42</v>
      </c>
      <c r="L14" s="30">
        <v>185</v>
      </c>
      <c r="M14" s="36">
        <v>0</v>
      </c>
      <c r="N14" s="30">
        <v>4</v>
      </c>
      <c r="O14" s="30">
        <v>0</v>
      </c>
      <c r="P14" s="30">
        <v>1</v>
      </c>
      <c r="Q14" s="30">
        <v>2</v>
      </c>
      <c r="R14" s="30">
        <v>0</v>
      </c>
      <c r="S14" s="30">
        <v>1</v>
      </c>
      <c r="T14" s="30">
        <v>0</v>
      </c>
      <c r="U14" s="30">
        <v>0</v>
      </c>
      <c r="V14" s="30">
        <v>2</v>
      </c>
      <c r="W14" s="36">
        <f t="shared" ref="W14" si="3">SUM(K14,M14,N14,O14,P14,Q14,R14,S14:V14)</f>
        <v>52</v>
      </c>
      <c r="X14" s="8" t="s">
        <v>242</v>
      </c>
    </row>
  </sheetData>
  <mergeCells count="32">
    <mergeCell ref="L4:L6"/>
    <mergeCell ref="Q4:Q6"/>
    <mergeCell ref="R4:R6"/>
    <mergeCell ref="S4:T4"/>
    <mergeCell ref="U4:V4"/>
    <mergeCell ref="S5:S6"/>
    <mergeCell ref="T5:T6"/>
    <mergeCell ref="U5:U6"/>
    <mergeCell ref="V5:V6"/>
    <mergeCell ref="S3:V3"/>
    <mergeCell ref="G4:G6"/>
    <mergeCell ref="H4:H6"/>
    <mergeCell ref="I4:I6"/>
    <mergeCell ref="J4:J6"/>
    <mergeCell ref="N4:N6"/>
    <mergeCell ref="O4:O6"/>
    <mergeCell ref="P4:P6"/>
    <mergeCell ref="D3:D6"/>
    <mergeCell ref="E3:E6"/>
    <mergeCell ref="F3:F6"/>
    <mergeCell ref="G3:J3"/>
    <mergeCell ref="K3:K6"/>
    <mergeCell ref="M3:M6"/>
    <mergeCell ref="A1:X1"/>
    <mergeCell ref="A2:F2"/>
    <mergeCell ref="G2:R2"/>
    <mergeCell ref="S2:V2"/>
    <mergeCell ref="W2:W6"/>
    <mergeCell ref="X2:X6"/>
    <mergeCell ref="A3:A6"/>
    <mergeCell ref="B3:B6"/>
    <mergeCell ref="C3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zoomScale="83" zoomScaleNormal="83" workbookViewId="0">
      <selection activeCell="E17" sqref="E17"/>
    </sheetView>
  </sheetViews>
  <sheetFormatPr baseColWidth="10" defaultRowHeight="14.4" x14ac:dyDescent="0.3"/>
  <cols>
    <col min="1" max="1" width="4.6640625" customWidth="1"/>
    <col min="2" max="2" width="13.5546875" customWidth="1"/>
    <col min="3" max="3" width="21.5546875" customWidth="1"/>
    <col min="4" max="4" width="11.5546875" customWidth="1"/>
    <col min="5" max="5" width="37.88671875" customWidth="1"/>
    <col min="6" max="6" width="26.21875" customWidth="1"/>
    <col min="7" max="9" width="7.88671875" customWidth="1"/>
    <col min="10" max="10" width="10.21875" customWidth="1"/>
    <col min="14" max="14" width="13.88671875" customWidth="1"/>
    <col min="15" max="15" width="11.21875" customWidth="1"/>
    <col min="21" max="21" width="13.6640625" customWidth="1"/>
    <col min="22" max="22" width="12.44140625" customWidth="1"/>
  </cols>
  <sheetData>
    <row r="1" spans="1:24" ht="20.399999999999999" x14ac:dyDescent="0.3">
      <c r="A1" s="135" t="s">
        <v>169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spans="1:24" ht="20.399999999999999" customHeight="1" x14ac:dyDescent="0.3">
      <c r="A2" s="117" t="s">
        <v>147</v>
      </c>
      <c r="B2" s="118"/>
      <c r="C2" s="118"/>
      <c r="D2" s="118"/>
      <c r="E2" s="118"/>
      <c r="F2" s="118"/>
      <c r="G2" s="94" t="s">
        <v>100</v>
      </c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127" t="s">
        <v>179</v>
      </c>
      <c r="T2" s="127"/>
      <c r="U2" s="127"/>
      <c r="V2" s="127"/>
      <c r="W2" s="132" t="s">
        <v>11</v>
      </c>
      <c r="X2" s="90" t="s">
        <v>233</v>
      </c>
    </row>
    <row r="3" spans="1:24" ht="20.399999999999999" x14ac:dyDescent="0.3">
      <c r="A3" s="123" t="s">
        <v>15</v>
      </c>
      <c r="B3" s="123" t="s">
        <v>13</v>
      </c>
      <c r="C3" s="123" t="s">
        <v>16</v>
      </c>
      <c r="D3" s="123" t="s">
        <v>99</v>
      </c>
      <c r="E3" s="123" t="s">
        <v>79</v>
      </c>
      <c r="F3" s="87" t="s">
        <v>12</v>
      </c>
      <c r="G3" s="113" t="s">
        <v>148</v>
      </c>
      <c r="H3" s="114"/>
      <c r="I3" s="114"/>
      <c r="J3" s="115"/>
      <c r="K3" s="91" t="s">
        <v>4</v>
      </c>
      <c r="L3" s="1" t="s">
        <v>149</v>
      </c>
      <c r="M3" s="97" t="s">
        <v>5</v>
      </c>
      <c r="N3" s="1" t="s">
        <v>151</v>
      </c>
      <c r="O3" s="83" t="s">
        <v>152</v>
      </c>
      <c r="P3" s="83" t="s">
        <v>153</v>
      </c>
      <c r="Q3" s="83" t="s">
        <v>154</v>
      </c>
      <c r="R3" s="1" t="s">
        <v>155</v>
      </c>
      <c r="S3" s="131" t="s">
        <v>171</v>
      </c>
      <c r="T3" s="131"/>
      <c r="U3" s="131"/>
      <c r="V3" s="131"/>
      <c r="W3" s="133"/>
      <c r="X3" s="90"/>
    </row>
    <row r="4" spans="1:24" ht="25.8" customHeight="1" x14ac:dyDescent="0.3">
      <c r="A4" s="123"/>
      <c r="B4" s="123"/>
      <c r="C4" s="123"/>
      <c r="D4" s="123"/>
      <c r="E4" s="123"/>
      <c r="F4" s="88"/>
      <c r="G4" s="102" t="s">
        <v>0</v>
      </c>
      <c r="H4" s="102" t="s">
        <v>1</v>
      </c>
      <c r="I4" s="102" t="s">
        <v>2</v>
      </c>
      <c r="J4" s="104" t="s">
        <v>3</v>
      </c>
      <c r="K4" s="92"/>
      <c r="L4" s="100" t="s">
        <v>150</v>
      </c>
      <c r="M4" s="98"/>
      <c r="N4" s="103" t="s">
        <v>6</v>
      </c>
      <c r="O4" s="105" t="s">
        <v>7</v>
      </c>
      <c r="P4" s="105" t="s">
        <v>8</v>
      </c>
      <c r="Q4" s="105" t="s">
        <v>9</v>
      </c>
      <c r="R4" s="101" t="s">
        <v>10</v>
      </c>
      <c r="S4" s="124" t="s">
        <v>172</v>
      </c>
      <c r="T4" s="124"/>
      <c r="U4" s="124" t="s">
        <v>175</v>
      </c>
      <c r="V4" s="124"/>
      <c r="W4" s="133"/>
      <c r="X4" s="90"/>
    </row>
    <row r="5" spans="1:24" ht="14.4" customHeight="1" x14ac:dyDescent="0.3">
      <c r="A5" s="123"/>
      <c r="B5" s="123"/>
      <c r="C5" s="123"/>
      <c r="D5" s="123"/>
      <c r="E5" s="123"/>
      <c r="F5" s="88"/>
      <c r="G5" s="102"/>
      <c r="H5" s="102"/>
      <c r="I5" s="102"/>
      <c r="J5" s="104"/>
      <c r="K5" s="92"/>
      <c r="L5" s="137"/>
      <c r="M5" s="98"/>
      <c r="N5" s="103"/>
      <c r="O5" s="105"/>
      <c r="P5" s="105"/>
      <c r="Q5" s="105"/>
      <c r="R5" s="105"/>
      <c r="S5" s="124" t="s">
        <v>173</v>
      </c>
      <c r="T5" s="124" t="s">
        <v>174</v>
      </c>
      <c r="U5" s="125" t="s">
        <v>176</v>
      </c>
      <c r="V5" s="125" t="s">
        <v>177</v>
      </c>
      <c r="W5" s="133"/>
      <c r="X5" s="90"/>
    </row>
    <row r="6" spans="1:24" x14ac:dyDescent="0.3">
      <c r="A6" s="123"/>
      <c r="B6" s="123"/>
      <c r="C6" s="123"/>
      <c r="D6" s="123"/>
      <c r="E6" s="123"/>
      <c r="F6" s="89"/>
      <c r="G6" s="102"/>
      <c r="H6" s="102"/>
      <c r="I6" s="102"/>
      <c r="J6" s="104"/>
      <c r="K6" s="96"/>
      <c r="L6" s="101"/>
      <c r="M6" s="99"/>
      <c r="N6" s="103"/>
      <c r="O6" s="105"/>
      <c r="P6" s="105"/>
      <c r="Q6" s="105"/>
      <c r="R6" s="105"/>
      <c r="S6" s="124"/>
      <c r="T6" s="124"/>
      <c r="U6" s="126"/>
      <c r="V6" s="126"/>
      <c r="W6" s="134"/>
      <c r="X6" s="90"/>
    </row>
    <row r="7" spans="1:24" x14ac:dyDescent="0.3">
      <c r="A7" s="23">
        <v>1</v>
      </c>
      <c r="B7" s="24" t="s">
        <v>164</v>
      </c>
      <c r="C7" s="24" t="s">
        <v>236</v>
      </c>
      <c r="D7" s="25">
        <v>1419095</v>
      </c>
      <c r="E7" s="24" t="s">
        <v>198</v>
      </c>
      <c r="F7" s="24" t="s">
        <v>167</v>
      </c>
      <c r="G7" s="13">
        <v>10</v>
      </c>
      <c r="H7" s="20">
        <v>14</v>
      </c>
      <c r="I7" s="20">
        <v>17</v>
      </c>
      <c r="J7" s="20">
        <f>(G7+H7+I7)/3</f>
        <v>13.666666666666666</v>
      </c>
      <c r="K7" s="19">
        <v>70</v>
      </c>
      <c r="L7" s="20">
        <v>1</v>
      </c>
      <c r="M7" s="19">
        <v>5</v>
      </c>
      <c r="N7" s="20">
        <v>5</v>
      </c>
      <c r="O7" s="21">
        <v>2</v>
      </c>
      <c r="P7" s="7">
        <v>1</v>
      </c>
      <c r="Q7" s="7">
        <v>2</v>
      </c>
      <c r="R7" s="7">
        <v>0</v>
      </c>
      <c r="S7" s="7">
        <v>0</v>
      </c>
      <c r="T7" s="7">
        <v>0</v>
      </c>
      <c r="U7" s="7">
        <v>0</v>
      </c>
      <c r="V7" s="7">
        <v>2</v>
      </c>
      <c r="W7" s="14">
        <f>SUM(K7+M7+N7+O7+P7+Q7+R7+S7+T7+U7++V7)</f>
        <v>87</v>
      </c>
      <c r="X7" s="8" t="s">
        <v>242</v>
      </c>
    </row>
    <row r="8" spans="1:24" ht="28.2" x14ac:dyDescent="0.3">
      <c r="A8" s="23">
        <v>2</v>
      </c>
      <c r="B8" s="24" t="s">
        <v>165</v>
      </c>
      <c r="C8" s="24" t="s">
        <v>166</v>
      </c>
      <c r="D8" s="25">
        <v>2112679</v>
      </c>
      <c r="E8" s="24" t="s">
        <v>170</v>
      </c>
      <c r="F8" s="24" t="s">
        <v>168</v>
      </c>
      <c r="G8" s="32">
        <v>193</v>
      </c>
      <c r="H8" s="11">
        <v>145</v>
      </c>
      <c r="I8" s="11">
        <v>301</v>
      </c>
      <c r="J8" s="11">
        <f>(G8+H8+I8)/3</f>
        <v>213</v>
      </c>
      <c r="K8" s="37">
        <v>38</v>
      </c>
      <c r="L8" s="33">
        <v>51</v>
      </c>
      <c r="M8" s="37">
        <v>3</v>
      </c>
      <c r="N8" s="33">
        <v>5</v>
      </c>
      <c r="O8" s="34">
        <v>2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10">
        <f>SUM(K8+M8+N8+O8+P8+Q8+R8+S8+T8+U8+V8)</f>
        <v>48</v>
      </c>
      <c r="X8" s="8" t="s">
        <v>242</v>
      </c>
    </row>
    <row r="9" spans="1:24" ht="28.2" x14ac:dyDescent="0.3">
      <c r="A9" s="23">
        <v>3</v>
      </c>
      <c r="B9" s="24" t="s">
        <v>225</v>
      </c>
      <c r="C9" s="24" t="s">
        <v>224</v>
      </c>
      <c r="D9" s="25">
        <v>3497511</v>
      </c>
      <c r="E9" s="24" t="s">
        <v>169</v>
      </c>
      <c r="F9" s="24" t="s">
        <v>223</v>
      </c>
      <c r="G9" s="32">
        <v>159</v>
      </c>
      <c r="H9" s="11">
        <v>351</v>
      </c>
      <c r="I9" s="11">
        <v>301</v>
      </c>
      <c r="J9" s="11">
        <f>(G9+H9+I9)/3</f>
        <v>270.33333333333331</v>
      </c>
      <c r="K9" s="33">
        <v>30</v>
      </c>
      <c r="L9" s="33">
        <v>101</v>
      </c>
      <c r="M9" s="33">
        <v>0</v>
      </c>
      <c r="N9" s="33">
        <v>4</v>
      </c>
      <c r="O9" s="34">
        <v>2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1</v>
      </c>
      <c r="V9" s="35">
        <v>0</v>
      </c>
      <c r="W9" s="10">
        <f>SUM(K9+M9+N9+O9+P9+Q9+R9+S9+T9+U9+V9)</f>
        <v>37</v>
      </c>
      <c r="X9" s="8" t="s">
        <v>242</v>
      </c>
    </row>
    <row r="10" spans="1:24" ht="28.2" x14ac:dyDescent="0.3">
      <c r="A10" s="23">
        <v>4</v>
      </c>
      <c r="B10" s="24" t="s">
        <v>222</v>
      </c>
      <c r="C10" s="24" t="s">
        <v>221</v>
      </c>
      <c r="D10" s="25">
        <v>2621810</v>
      </c>
      <c r="E10" s="24" t="s">
        <v>169</v>
      </c>
      <c r="F10" s="24" t="s">
        <v>220</v>
      </c>
      <c r="G10" s="32">
        <v>159</v>
      </c>
      <c r="H10" s="11">
        <v>351</v>
      </c>
      <c r="I10" s="11">
        <v>301</v>
      </c>
      <c r="J10" s="11">
        <f>(G10+H10+I10)/3</f>
        <v>270.33333333333331</v>
      </c>
      <c r="K10" s="33">
        <v>30</v>
      </c>
      <c r="L10" s="33">
        <v>101</v>
      </c>
      <c r="M10" s="33">
        <v>0</v>
      </c>
      <c r="N10" s="33">
        <v>4</v>
      </c>
      <c r="O10" s="34">
        <v>1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1</v>
      </c>
      <c r="V10" s="35">
        <v>0</v>
      </c>
      <c r="W10" s="10">
        <f>SUM(K10+M10+N10+O10+P10+Q10+R10+S10+T10+U10+V10)</f>
        <v>36</v>
      </c>
      <c r="X10" s="8" t="s">
        <v>242</v>
      </c>
    </row>
  </sheetData>
  <mergeCells count="32">
    <mergeCell ref="S5:S6"/>
    <mergeCell ref="T5:T6"/>
    <mergeCell ref="U5:U6"/>
    <mergeCell ref="V5:V6"/>
    <mergeCell ref="P4:P6"/>
    <mergeCell ref="Q4:Q6"/>
    <mergeCell ref="R4:R6"/>
    <mergeCell ref="S4:T4"/>
    <mergeCell ref="U4:V4"/>
    <mergeCell ref="M3:M6"/>
    <mergeCell ref="S3:V3"/>
    <mergeCell ref="G4:G6"/>
    <mergeCell ref="H4:H6"/>
    <mergeCell ref="I4:I6"/>
    <mergeCell ref="J4:J6"/>
    <mergeCell ref="L4:L6"/>
    <mergeCell ref="N4:N6"/>
    <mergeCell ref="O4:O6"/>
    <mergeCell ref="C3:C6"/>
    <mergeCell ref="D3:D6"/>
    <mergeCell ref="E3:E6"/>
    <mergeCell ref="F3:F6"/>
    <mergeCell ref="G3:J3"/>
    <mergeCell ref="K3:K6"/>
    <mergeCell ref="A1:X1"/>
    <mergeCell ref="A2:F2"/>
    <mergeCell ref="G2:R2"/>
    <mergeCell ref="S2:V2"/>
    <mergeCell ref="W2:W6"/>
    <mergeCell ref="X2:X6"/>
    <mergeCell ref="A3:A6"/>
    <mergeCell ref="B3:B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518FF56-4921-4C86-B1E1-7372E343EE4A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Maestrías CTI</vt:lpstr>
      <vt:lpstr>Maestrias Educación</vt:lpstr>
      <vt:lpstr>Doctorado CTI</vt:lpstr>
      <vt:lpstr>Doctorado Educación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Gonzalez</dc:creator>
  <cp:lastModifiedBy>Carmen</cp:lastModifiedBy>
  <cp:lastPrinted>2018-12-03T14:51:10Z</cp:lastPrinted>
  <dcterms:created xsi:type="dcterms:W3CDTF">2018-11-02T14:26:59Z</dcterms:created>
  <dcterms:modified xsi:type="dcterms:W3CDTF">2018-12-18T14:09:54Z</dcterms:modified>
</cp:coreProperties>
</file>